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40" windowHeight="13605" firstSheet="4" activeTab="4"/>
  </bookViews>
  <sheets>
    <sheet name="Participant Blocks" sheetId="1" r:id="rId1"/>
    <sheet name="Selection" sheetId="2" r:id="rId2"/>
    <sheet name="Extraction" sheetId="3" r:id="rId3"/>
    <sheet name="Calibration" sheetId="4" r:id="rId4"/>
    <sheet name="PreTest" sheetId="5" r:id="rId5"/>
    <sheet name="Sheet3" sheetId="6" r:id="rId6"/>
    <sheet name="Preconditions Correct" sheetId="7" r:id="rId7"/>
    <sheet name="Preconditions Timing" sheetId="8" r:id="rId8"/>
    <sheet name="PostTest" sheetId="9" r:id="rId9"/>
  </sheets>
  <externalReferences>
    <externalReference r:id="rId12"/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>Emerson Murphy-Hill</author>
  </authors>
  <commentList>
    <comment ref="B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Mean time to perform a selection with each tool and for each piece of code</t>
        </r>
      </text>
    </comment>
    <comment ref="D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1 LONG</t>
        </r>
      </text>
    </comment>
  </commentList>
</comments>
</file>

<file path=xl/comments3.xml><?xml version="1.0" encoding="utf-8"?>
<comments xmlns="http://schemas.openxmlformats.org/spreadsheetml/2006/main">
  <authors>
    <author>Emerson Murphy-Hill</author>
  </authors>
  <commentList>
    <comment ref="B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Mean time between open and closing the editor and the proportion of problem spots found</t>
        </r>
      </text>
    </comment>
  </commentList>
</comments>
</file>

<file path=xl/comments6.xml><?xml version="1.0" encoding="utf-8"?>
<comments xmlns="http://schemas.openxmlformats.org/spreadsheetml/2006/main">
  <authors>
    <author>Emerson Murphy-Hill</author>
  </authors>
  <commentList>
    <comment ref="E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G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H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P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after several tries</t>
        </r>
      </text>
    </comment>
    <comment ref="E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H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L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with previous if</t>
        </r>
      </text>
    </comment>
    <comment ref="L1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many as a whole block - it appears that subject matches brackets correctly, though</t>
        </r>
      </text>
    </comment>
    <comment ref="S1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Accidentally skipped test</t>
        </r>
      </text>
    </comment>
    <comment ref="J1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G1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H1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N1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I2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outer if and went to first inner</t>
        </r>
      </text>
    </comment>
    <comment ref="N2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Q2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"i" in if</t>
        </r>
      </text>
    </comment>
    <comment ref="E2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F2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Didn't get this the first time - re-marked</t>
        </r>
      </text>
    </comment>
    <comment ref="G2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an inner first</t>
        </r>
      </text>
    </comment>
    <comment ref="H2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I2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J2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Made a mark on each if/else if/else clause</t>
        </r>
      </text>
    </comment>
    <comment ref="J3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N3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some of my children ifs, for some reason</t>
        </r>
      </text>
    </comment>
    <comment ref="U3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a big chunk of the end - how is this possible?</t>
        </r>
      </text>
    </comment>
    <comment ref="M3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Accidentally skipped test</t>
        </r>
      </text>
    </comment>
    <comment ref="Y3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Accidentally selected child, then corrected</t>
        </r>
      </text>
    </comment>
    <comment ref="T38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 too much - how is this possible?</t>
        </r>
      </text>
    </comment>
    <comment ref="L3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Diddn't get first "i" in if</t>
        </r>
      </text>
    </comment>
    <comment ref="Q3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"i" in if</t>
        </r>
      </text>
    </comment>
    <comment ref="I4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Y4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(whitespace BUG)</t>
        </r>
      </text>
    </comment>
    <comment ref="J42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V42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(whitespace BUG)</t>
        </r>
      </text>
    </comment>
    <comment ref="I4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Subject corrected mistake here</t>
        </r>
      </text>
    </comment>
    <comment ref="J4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J4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O4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J4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I4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Accidentally skipped test</t>
        </r>
      </text>
    </comment>
    <comment ref="M4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Accidentally skipped test</t>
        </r>
      </text>
    </comment>
    <comment ref="J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far</t>
        </r>
      </text>
    </comment>
    <comment ref="V52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(whitespace BUG)</t>
        </r>
      </text>
    </comment>
    <comment ref="I6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J6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G6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out of order</t>
        </r>
      </text>
    </comment>
    <comment ref="I6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I6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D7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next few as group</t>
        </r>
      </text>
    </comment>
    <comment ref="E7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"i" in if</t>
        </r>
      </text>
    </comment>
    <comment ref="I7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I7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Reselected correctly on second pass</t>
        </r>
      </text>
    </comment>
    <comment ref="V7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(Node BUG)</t>
        </r>
      </text>
    </comment>
    <comment ref="J7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"i" in if</t>
        </r>
      </text>
    </comment>
    <comment ref="I7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J7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Missed "i" in if</t>
        </r>
      </text>
    </comment>
    <comment ref="C7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D7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H7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I7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little</t>
        </r>
      </text>
    </comment>
    <comment ref="S7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Accidentally skipped test</t>
        </r>
      </text>
    </comment>
    <comment ref="V79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(BUG)</t>
        </r>
      </text>
    </comment>
    <comment ref="I8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V81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(Whitespace BUG)</t>
        </r>
      </text>
    </comment>
    <comment ref="C82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much</t>
        </r>
      </text>
    </comment>
    <comment ref="D82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much</t>
        </r>
      </text>
    </comment>
    <comment ref="V82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(Node BUG)</t>
        </r>
      </text>
    </comment>
    <comment ref="F8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much</t>
        </r>
      </text>
    </comment>
    <comment ref="T8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too much - user switched to manual at this point due to (Node BUG)</t>
        </r>
      </text>
    </comment>
    <comment ref="I8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  <comment ref="V85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parent (Whitespace BUG)</t>
        </r>
      </text>
    </comment>
    <comment ref="I8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too much</t>
        </r>
      </text>
    </comment>
  </commentList>
</comments>
</file>

<file path=xl/comments7.xml><?xml version="1.0" encoding="utf-8"?>
<comments xmlns="http://schemas.openxmlformats.org/spreadsheetml/2006/main">
  <authors>
    <author>Emerson Murphy-Hill</author>
  </authors>
  <commentList>
    <comment ref="F1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instance variable</t>
        </r>
      </text>
    </comment>
    <comment ref="N1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instance variable</t>
        </r>
      </text>
    </comment>
    <comment ref="Q1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instance variable</t>
        </r>
      </text>
    </comment>
    <comment ref="U1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instance variable</t>
        </r>
      </text>
    </comment>
    <comment ref="Q24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several variables that couldn't possibly escape</t>
        </r>
      </text>
    </comment>
    <comment ref="Q28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method call</t>
        </r>
      </text>
    </comment>
    <comment ref="E3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 read value of an assigned variable</t>
        </r>
      </text>
    </comment>
    <comment ref="F3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 read value of an assigned variable</t>
        </r>
      </text>
    </comment>
    <comment ref="H3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 read value of an assigned variable</t>
        </r>
      </text>
    </comment>
    <comment ref="O3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Very strange selection of if/else blocks</t>
        </r>
      </text>
    </comment>
    <comment ref="Q3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Very strange selection of if/else blocks</t>
        </r>
      </text>
    </comment>
    <comment ref="O4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Selects if for some reason</t>
        </r>
      </text>
    </comment>
    <comment ref="Q43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try/catch block</t>
        </r>
      </text>
    </comment>
    <comment ref="O46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Subject says he's "not sure"</t>
        </r>
      </text>
    </comment>
    <comment ref="E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several read values of assigned vars</t>
        </r>
      </text>
    </comment>
    <comment ref="I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several read values of assigned vars</t>
        </r>
      </text>
    </comment>
    <comment ref="Q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 read value of an assigned variable</t>
        </r>
      </text>
    </comment>
    <comment ref="R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several read values of assigned vars</t>
        </r>
      </text>
    </comment>
    <comment ref="S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assignments to instance variables</t>
        </r>
      </text>
    </comment>
    <comment ref="U50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class var assignment</t>
        </r>
      </text>
    </comment>
    <comment ref="O5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Selected if clause (?)</t>
        </r>
      </text>
    </comment>
    <comment ref="S5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several class vars</t>
        </r>
      </text>
    </comment>
    <comment ref="U57" authorId="0">
      <text>
        <r>
          <rPr>
            <b/>
            <sz val="8"/>
            <rFont val="Tahoma"/>
            <family val="0"/>
          </rPr>
          <t>Emerson Murphy-Hill:</t>
        </r>
        <r>
          <rPr>
            <sz val="8"/>
            <rFont val="Tahoma"/>
            <family val="0"/>
          </rPr>
          <t xml:space="preserve">
Marked an assignment to an array element</t>
        </r>
      </text>
    </comment>
  </commentList>
</comments>
</file>

<file path=xl/sharedStrings.xml><?xml version="1.0" encoding="utf-8"?>
<sst xmlns="http://schemas.openxmlformats.org/spreadsheetml/2006/main" count="559" uniqueCount="133">
  <si>
    <t>Participant</t>
  </si>
  <si>
    <t>Andrew</t>
  </si>
  <si>
    <t>Selection</t>
  </si>
  <si>
    <t>Mouse/Keyboard</t>
  </si>
  <si>
    <t>Selection Assist</t>
  </si>
  <si>
    <t>Boxed View</t>
  </si>
  <si>
    <t>A</t>
  </si>
  <si>
    <t>B</t>
  </si>
  <si>
    <t>C</t>
  </si>
  <si>
    <t>Extract Method</t>
  </si>
  <si>
    <t>Wizard</t>
  </si>
  <si>
    <t>Y</t>
  </si>
  <si>
    <t>Z</t>
  </si>
  <si>
    <t>Annotations</t>
  </si>
  <si>
    <t>Calibration</t>
  </si>
  <si>
    <t>Colors</t>
  </si>
  <si>
    <t>% Selected</t>
  </si>
  <si>
    <t># Missed</t>
  </si>
  <si>
    <t>#Missed</t>
  </si>
  <si>
    <t>?</t>
  </si>
  <si>
    <t>#Wrong</t>
  </si>
  <si>
    <t>*changed code groups since this test</t>
  </si>
  <si>
    <t>Textual</t>
  </si>
  <si>
    <t>Graphical</t>
  </si>
  <si>
    <t>Degree</t>
  </si>
  <si>
    <t>Year</t>
  </si>
  <si>
    <t>Years Programming</t>
  </si>
  <si>
    <t>Java Exp.</t>
  </si>
  <si>
    <t>C/C++ Exp.</t>
  </si>
  <si>
    <t>IDE + %</t>
  </si>
  <si>
    <t>Editor + %</t>
  </si>
  <si>
    <t>Refactor Exp.</t>
  </si>
  <si>
    <t>Tools</t>
  </si>
  <si>
    <t>PHD</t>
  </si>
  <si>
    <t>Tool Percentage</t>
  </si>
  <si>
    <t>Helpfullness</t>
  </si>
  <si>
    <t>Boxes</t>
  </si>
  <si>
    <t>Assist</t>
  </si>
  <si>
    <t>Use Again</t>
  </si>
  <si>
    <t>Hours/Week</t>
  </si>
  <si>
    <t>EMACS 100%</t>
  </si>
  <si>
    <t>Eclipse 100%</t>
  </si>
  <si>
    <t>Eclipse 10%</t>
  </si>
  <si>
    <t>VI 90%</t>
  </si>
  <si>
    <t>MA</t>
  </si>
  <si>
    <t>BS</t>
  </si>
  <si>
    <t>Field</t>
  </si>
  <si>
    <t>CS</t>
  </si>
  <si>
    <t>MS</t>
  </si>
  <si>
    <t>X-Code 100%</t>
  </si>
  <si>
    <t>Eclipse 33%, Visual Studio 33%, Dreamweaver 33%</t>
  </si>
  <si>
    <t>Eclipse</t>
  </si>
  <si>
    <t>Visual Studio 50%, NetBeans 50%</t>
  </si>
  <si>
    <t>EE</t>
  </si>
  <si>
    <t>VI 100%</t>
  </si>
  <si>
    <t>Math/CS/Management</t>
  </si>
  <si>
    <t>Visual Studio 100%</t>
  </si>
  <si>
    <t>VIM 100%</t>
  </si>
  <si>
    <t>Visual Studio 80%</t>
  </si>
  <si>
    <t>Pico 20%</t>
  </si>
  <si>
    <t>AutoCAD Lisp 100%</t>
  </si>
  <si>
    <t>Visual Studio 50%</t>
  </si>
  <si>
    <t>Pico 50%</t>
  </si>
  <si>
    <t>N</t>
  </si>
  <si>
    <t>TextMate 100%</t>
  </si>
  <si>
    <t>Test Harness</t>
  </si>
  <si>
    <t>Day</t>
  </si>
  <si>
    <t>Time</t>
  </si>
  <si>
    <t>Selection Test</t>
  </si>
  <si>
    <t>Extraction Test</t>
  </si>
  <si>
    <t>Tool Order</t>
  </si>
  <si>
    <t>Code Order</t>
  </si>
  <si>
    <t>ABC</t>
  </si>
  <si>
    <t>ZY</t>
  </si>
  <si>
    <t>ACB</t>
  </si>
  <si>
    <t>Old:</t>
  </si>
  <si>
    <t>New:</t>
  </si>
  <si>
    <t>BCA</t>
  </si>
  <si>
    <t>CAB</t>
  </si>
  <si>
    <t>BAC</t>
  </si>
  <si>
    <t>YZ</t>
  </si>
  <si>
    <t>Strongly Disagree</t>
  </si>
  <si>
    <t>Disagree</t>
  </si>
  <si>
    <t>Neutral</t>
  </si>
  <si>
    <t>Agree</t>
  </si>
  <si>
    <t>Strongly Agree</t>
  </si>
  <si>
    <t>Extract Method Annotations</t>
  </si>
  <si>
    <t>Extract Method Wizard</t>
  </si>
  <si>
    <t>Solution</t>
  </si>
  <si>
    <t>VirtualChannel</t>
  </si>
  <si>
    <t>Local Variables</t>
  </si>
  <si>
    <t>Local Variable Assignments</t>
  </si>
  <si>
    <t>Break/Continue Statements</t>
  </si>
  <si>
    <t>Conditional Returns</t>
  </si>
  <si>
    <t>Unrelated Code</t>
  </si>
  <si>
    <t>DownloadManagerImpl</t>
  </si>
  <si>
    <t>ResourceLoad</t>
  </si>
  <si>
    <t>PyLintVisitor</t>
  </si>
  <si>
    <t>AZMessageDecoder</t>
  </si>
  <si>
    <t>PyEdit</t>
  </si>
  <si>
    <t>MemoryMappedFile</t>
  </si>
  <si>
    <t>BigInteger</t>
  </si>
  <si>
    <t>Incorrects:</t>
  </si>
  <si>
    <t>N1</t>
  </si>
  <si>
    <t>N2</t>
  </si>
  <si>
    <t>N3</t>
  </si>
  <si>
    <t>N4</t>
  </si>
  <si>
    <t>N9</t>
  </si>
  <si>
    <t>N10</t>
  </si>
  <si>
    <t>N11</t>
  </si>
  <si>
    <t>N12</t>
  </si>
  <si>
    <t>N5</t>
  </si>
  <si>
    <t>N6</t>
  </si>
  <si>
    <t>N7</t>
  </si>
  <si>
    <t>N8</t>
  </si>
  <si>
    <t>N13</t>
  </si>
  <si>
    <t>N14</t>
  </si>
  <si>
    <t>N15</t>
  </si>
  <si>
    <t>N16</t>
  </si>
  <si>
    <t>Mean=</t>
  </si>
  <si>
    <t>Mean</t>
  </si>
  <si>
    <t>Ann</t>
  </si>
  <si>
    <t>Wiz</t>
  </si>
  <si>
    <t>Accuracy</t>
  </si>
  <si>
    <t>Median=</t>
  </si>
  <si>
    <t>AllMean=</t>
  </si>
  <si>
    <t>AllMedian=</t>
  </si>
  <si>
    <t>X</t>
  </si>
  <si>
    <t>Mouse</t>
  </si>
  <si>
    <t>X8062</t>
  </si>
  <si>
    <t>X7381</t>
  </si>
  <si>
    <t>X2954</t>
  </si>
  <si>
    <t>X4546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</si>
</sst>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11.25"/>
      <name val="Arial"/>
      <family val="2"/>
    </font>
    <font>
      <b/>
      <sz val="8.5"/>
      <name val="Arial"/>
      <family val="0"/>
    </font>
    <font>
      <sz val="1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sz val="2.75"/>
      <name val="Arial"/>
      <family val="0"/>
    </font>
    <font>
      <sz val="6"/>
      <name val="Arial"/>
      <family val="2"/>
    </font>
    <font>
      <sz val="22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"/>
          <c:w val="0.8765"/>
          <c:h val="0.7965"/>
        </c:manualLayout>
      </c:layout>
      <c:bubbleChart>
        <c:varyColors val="0"/>
        <c:ser>
          <c:idx val="0"/>
          <c:order val="0"/>
          <c:spPr>
            <a:blipFill>
              <a:blip r:embed="rId2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'Preconditions Timing'!$C$34:$P$34</c:f>
              <c:numCache/>
            </c:numRef>
          </c:xVal>
          <c:yVal>
            <c:numRef>
              <c:f>'Preconditions Timing'!$C$33:$P$33</c:f>
              <c:numCache/>
            </c:numRef>
          </c:yVal>
          <c:bubbleSize>
            <c:numRef>
              <c:f>'Preconditions Timing'!$C$36:$P$36</c:f>
              <c:numCache/>
            </c:numRef>
          </c:bubbleSize>
        </c:ser>
        <c:ser>
          <c:idx val="1"/>
          <c:order val="1"/>
          <c:spPr>
            <a:blipFill>
              <a:blip r:embed="rId3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'[2]Timings'!$C$34:$P$34</c:f>
              <c:numCache>
                <c:ptCount val="14"/>
                <c:pt idx="0">
                  <c:v>99.543</c:v>
                </c:pt>
                <c:pt idx="1">
                  <c:v>165.35133333333334</c:v>
                </c:pt>
                <c:pt idx="2">
                  <c:v>117.649</c:v>
                </c:pt>
                <c:pt idx="3">
                  <c:v>44.931333333333335</c:v>
                </c:pt>
                <c:pt idx="4">
                  <c:v>97.355</c:v>
                </c:pt>
                <c:pt idx="5">
                  <c:v>346.759</c:v>
                </c:pt>
                <c:pt idx="6">
                  <c:v>156.81</c:v>
                </c:pt>
                <c:pt idx="7">
                  <c:v>271.77</c:v>
                </c:pt>
                <c:pt idx="8">
                  <c:v>410.3403333333333</c:v>
                </c:pt>
                <c:pt idx="9">
                  <c:v>184.7105</c:v>
                </c:pt>
                <c:pt idx="10">
                  <c:v>154.828</c:v>
                </c:pt>
                <c:pt idx="11">
                  <c:v>118.063</c:v>
                </c:pt>
                <c:pt idx="12">
                  <c:v>68.4735</c:v>
                </c:pt>
                <c:pt idx="13">
                  <c:v>45.325</c:v>
                </c:pt>
              </c:numCache>
            </c:numRef>
          </c:xVal>
          <c:yVal>
            <c:numRef>
              <c:f>'[2]Timings'!$C$33:$P$33</c:f>
              <c:numCache>
                <c:ptCount val="14"/>
                <c:pt idx="0">
                  <c:v>60.9025</c:v>
                </c:pt>
                <c:pt idx="1">
                  <c:v>50.292</c:v>
                </c:pt>
                <c:pt idx="2">
                  <c:v>29.5425</c:v>
                </c:pt>
                <c:pt idx="3">
                  <c:v>27.76033333333333</c:v>
                </c:pt>
                <c:pt idx="4">
                  <c:v>51.46366666666666</c:v>
                </c:pt>
                <c:pt idx="5">
                  <c:v>46.8825</c:v>
                </c:pt>
                <c:pt idx="6">
                  <c:v>52.748</c:v>
                </c:pt>
                <c:pt idx="7">
                  <c:v>55.102333333333334</c:v>
                </c:pt>
                <c:pt idx="8">
                  <c:v>71.87325</c:v>
                </c:pt>
                <c:pt idx="9">
                  <c:v>71.17475</c:v>
                </c:pt>
                <c:pt idx="10">
                  <c:v>38.0045</c:v>
                </c:pt>
                <c:pt idx="11">
                  <c:v>23.9745</c:v>
                </c:pt>
                <c:pt idx="12">
                  <c:v>35.88466666666666</c:v>
                </c:pt>
                <c:pt idx="13">
                  <c:v>29.988</c:v>
                </c:pt>
              </c:numCache>
            </c:numRef>
          </c:yVal>
          <c:bubbleSize>
            <c:numRef>
              <c:f>'[2]Timings'!$C$36:$P$36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bubbleSize>
        </c:ser>
        <c:ser>
          <c:idx val="2"/>
          <c:order val="2"/>
          <c:spPr>
            <a:noFill/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'[2]Timings'!$N$40:$O$40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'[2]Timings'!$N$41:$O$41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bubbleSize>
            <c:numLit>
              <c:ptCount val="1"/>
              <c:pt idx="0">
                <c:v>1</c:v>
              </c:pt>
            </c:numLit>
          </c:bubbleSize>
        </c:ser>
        <c:sizeRepresents val="w"/>
        <c:axId val="1304868"/>
        <c:axId val="11743813"/>
      </c:bubbleChart>
      <c:valAx>
        <c:axId val="130486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Violation Indentification Time (seconds) with Eclipse Wizard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743813"/>
        <c:crosses val="autoZero"/>
        <c:crossBetween val="midCat"/>
        <c:dispUnits/>
        <c:majorUnit val="100"/>
        <c:minorUnit val="50"/>
      </c:valAx>
      <c:valAx>
        <c:axId val="117438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Violation Indentification Time (seconds) with Refactoring Annotations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04868"/>
        <c:crosses val="autoZero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Refactoring Annotations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PostTest!$J$21:$J$25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PostTest!$I$21:$I$25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PostTest!$B$21:$B$25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PostTest!$C$21:$C$25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PostTest!$D$21:$D$25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PostTest!$E$21:$E$25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PostTest!$F$21:$F$25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SelectionAssist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PostTest!$G$21:$G$25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BoxView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PostTest!$H$21:$H$25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Eclipse Extract Method Wizard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PostTest!$A$21:$A$25</c:f>
              <c:strCache/>
            </c:strRef>
          </c:cat>
          <c:val>
            <c:numRef>
              <c:f>PostTest!$I$21:$I$25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PostTest!$I$21:$I$25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PostTest!$A$21:$A$25</c:f>
              <c:strCache/>
            </c:strRef>
          </c:cat>
          <c:val>
            <c:numRef>
              <c:f>PostTest!$B$26:$B$30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0.59775</cdr:x>
      <cdr:y>0.40125</cdr:y>
    </cdr:from>
    <cdr:to>
      <cdr:x>0.613</cdr:x>
      <cdr:y>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504825"/>
          <a:ext cx="666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41</xdr:row>
      <xdr:rowOff>76200</xdr:rowOff>
    </xdr:from>
    <xdr:to>
      <xdr:col>7</xdr:col>
      <xdr:colOff>19050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571500" y="6781800"/>
        <a:ext cx="44672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485775</xdr:colOff>
      <xdr:row>26</xdr:row>
      <xdr:rowOff>28575</xdr:rowOff>
    </xdr:from>
    <xdr:to>
      <xdr:col>17</xdr:col>
      <xdr:colOff>180975</xdr:colOff>
      <xdr:row>29</xdr:row>
      <xdr:rowOff>0</xdr:rowOff>
    </xdr:to>
    <xdr:grpSp>
      <xdr:nvGrpSpPr>
        <xdr:cNvPr id="2" name="Group 2"/>
        <xdr:cNvGrpSpPr>
          <a:grpSpLocks/>
        </xdr:cNvGrpSpPr>
      </xdr:nvGrpSpPr>
      <xdr:grpSpPr>
        <a:xfrm rot="10800000">
          <a:off x="10991850" y="4305300"/>
          <a:ext cx="304800" cy="457200"/>
          <a:chOff x="1140" y="282"/>
          <a:chExt cx="32" cy="4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156" y="306"/>
            <a:ext cx="1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1140" y="306"/>
            <a:ext cx="1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155" y="282"/>
            <a:ext cx="1" cy="24"/>
          </a:xfrm>
          <a:prstGeom prst="line">
            <a:avLst/>
          </a:prstGeom>
          <a:noFill/>
          <a:ln w="9525" cmpd="sng">
            <a:solidFill>
              <a:srgbClr val="000000">
                <a:alpha val="0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27</xdr:row>
      <xdr:rowOff>0</xdr:rowOff>
    </xdr:from>
    <xdr:to>
      <xdr:col>18</xdr:col>
      <xdr:colOff>85725</xdr:colOff>
      <xdr:row>29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1506200" y="4438650"/>
          <a:ext cx="304800" cy="457200"/>
          <a:chOff x="1140" y="282"/>
          <a:chExt cx="32" cy="4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1156" y="306"/>
            <a:ext cx="1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1140" y="306"/>
            <a:ext cx="1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155" y="282"/>
            <a:ext cx="1" cy="24"/>
          </a:xfrm>
          <a:prstGeom prst="line">
            <a:avLst/>
          </a:prstGeom>
          <a:noFill/>
          <a:ln w="9525" cmpd="sng">
            <a:solidFill>
              <a:srgbClr val="000000">
                <a:alpha val="0"/>
              </a:srgbClr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30</xdr:row>
      <xdr:rowOff>19050</xdr:rowOff>
    </xdr:from>
    <xdr:to>
      <xdr:col>5</xdr:col>
      <xdr:colOff>161925</xdr:colOff>
      <xdr:row>46</xdr:row>
      <xdr:rowOff>114300</xdr:rowOff>
    </xdr:to>
    <xdr:graphicFrame>
      <xdr:nvGraphicFramePr>
        <xdr:cNvPr id="1" name="Chart 7"/>
        <xdr:cNvGraphicFramePr/>
      </xdr:nvGraphicFramePr>
      <xdr:xfrm>
        <a:off x="828675" y="4876800"/>
        <a:ext cx="3324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30</xdr:row>
      <xdr:rowOff>38100</xdr:rowOff>
    </xdr:from>
    <xdr:to>
      <xdr:col>10</xdr:col>
      <xdr:colOff>0</xdr:colOff>
      <xdr:row>46</xdr:row>
      <xdr:rowOff>114300</xdr:rowOff>
    </xdr:to>
    <xdr:graphicFrame>
      <xdr:nvGraphicFramePr>
        <xdr:cNvPr id="2" name="Chart 14"/>
        <xdr:cNvGraphicFramePr/>
      </xdr:nvGraphicFramePr>
      <xdr:xfrm>
        <a:off x="4438650" y="4895850"/>
        <a:ext cx="33909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30</xdr:row>
      <xdr:rowOff>19050</xdr:rowOff>
    </xdr:from>
    <xdr:to>
      <xdr:col>15</xdr:col>
      <xdr:colOff>523875</xdr:colOff>
      <xdr:row>46</xdr:row>
      <xdr:rowOff>85725</xdr:rowOff>
    </xdr:to>
    <xdr:graphicFrame>
      <xdr:nvGraphicFramePr>
        <xdr:cNvPr id="3" name="Chart 15"/>
        <xdr:cNvGraphicFramePr/>
      </xdr:nvGraphicFramePr>
      <xdr:xfrm>
        <a:off x="8020050" y="4876800"/>
        <a:ext cx="33813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</xdr:colOff>
      <xdr:row>30</xdr:row>
      <xdr:rowOff>38100</xdr:rowOff>
    </xdr:from>
    <xdr:to>
      <xdr:col>21</xdr:col>
      <xdr:colOff>419100</xdr:colOff>
      <xdr:row>46</xdr:row>
      <xdr:rowOff>123825</xdr:rowOff>
    </xdr:to>
    <xdr:graphicFrame>
      <xdr:nvGraphicFramePr>
        <xdr:cNvPr id="4" name="Chart 16"/>
        <xdr:cNvGraphicFramePr/>
      </xdr:nvGraphicFramePr>
      <xdr:xfrm>
        <a:off x="11553825" y="4895850"/>
        <a:ext cx="34004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590550</xdr:colOff>
      <xdr:row>30</xdr:row>
      <xdr:rowOff>19050</xdr:rowOff>
    </xdr:from>
    <xdr:to>
      <xdr:col>27</xdr:col>
      <xdr:colOff>333375</xdr:colOff>
      <xdr:row>46</xdr:row>
      <xdr:rowOff>104775</xdr:rowOff>
    </xdr:to>
    <xdr:graphicFrame>
      <xdr:nvGraphicFramePr>
        <xdr:cNvPr id="5" name="Chart 17"/>
        <xdr:cNvGraphicFramePr/>
      </xdr:nvGraphicFramePr>
      <xdr:xfrm>
        <a:off x="15125700" y="4876800"/>
        <a:ext cx="340042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428625</xdr:colOff>
      <xdr:row>48</xdr:row>
      <xdr:rowOff>123825</xdr:rowOff>
    </xdr:from>
    <xdr:to>
      <xdr:col>9</xdr:col>
      <xdr:colOff>628650</xdr:colOff>
      <xdr:row>64</xdr:row>
      <xdr:rowOff>38100</xdr:rowOff>
    </xdr:to>
    <xdr:graphicFrame>
      <xdr:nvGraphicFramePr>
        <xdr:cNvPr id="6" name="Chart 18"/>
        <xdr:cNvGraphicFramePr/>
      </xdr:nvGraphicFramePr>
      <xdr:xfrm>
        <a:off x="4419600" y="7896225"/>
        <a:ext cx="32670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152400</xdr:colOff>
      <xdr:row>48</xdr:row>
      <xdr:rowOff>142875</xdr:rowOff>
    </xdr:from>
    <xdr:to>
      <xdr:col>15</xdr:col>
      <xdr:colOff>361950</xdr:colOff>
      <xdr:row>64</xdr:row>
      <xdr:rowOff>47625</xdr:rowOff>
    </xdr:to>
    <xdr:graphicFrame>
      <xdr:nvGraphicFramePr>
        <xdr:cNvPr id="7" name="Chart 19"/>
        <xdr:cNvGraphicFramePr/>
      </xdr:nvGraphicFramePr>
      <xdr:xfrm>
        <a:off x="7981950" y="7915275"/>
        <a:ext cx="3257550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152400</xdr:colOff>
      <xdr:row>48</xdr:row>
      <xdr:rowOff>142875</xdr:rowOff>
    </xdr:from>
    <xdr:to>
      <xdr:col>21</xdr:col>
      <xdr:colOff>371475</xdr:colOff>
      <xdr:row>64</xdr:row>
      <xdr:rowOff>57150</xdr:rowOff>
    </xdr:to>
    <xdr:graphicFrame>
      <xdr:nvGraphicFramePr>
        <xdr:cNvPr id="8" name="Chart 20"/>
        <xdr:cNvGraphicFramePr/>
      </xdr:nvGraphicFramePr>
      <xdr:xfrm>
        <a:off x="11639550" y="7915275"/>
        <a:ext cx="3267075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66675</xdr:colOff>
      <xdr:row>49</xdr:row>
      <xdr:rowOff>0</xdr:rowOff>
    </xdr:from>
    <xdr:to>
      <xdr:col>27</xdr:col>
      <xdr:colOff>409575</xdr:colOff>
      <xdr:row>64</xdr:row>
      <xdr:rowOff>85725</xdr:rowOff>
    </xdr:to>
    <xdr:graphicFrame>
      <xdr:nvGraphicFramePr>
        <xdr:cNvPr id="9" name="Chart 23"/>
        <xdr:cNvGraphicFramePr/>
      </xdr:nvGraphicFramePr>
      <xdr:xfrm>
        <a:off x="15211425" y="7934325"/>
        <a:ext cx="339090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lection%20Test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tract%20method%20Tes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 Results by User"/>
      <sheetName val="Selection Results by Tool"/>
      <sheetName val="Sheet1"/>
      <sheetName val="Sheet3"/>
      <sheetName val="Sheet2"/>
      <sheetName val="Sheet4"/>
    </sheetNames>
    <sheetDataSet>
      <sheetData sheetId="0">
        <row r="2">
          <cell r="A2" t="str">
            <v>SimpleDate</v>
          </cell>
          <cell r="B2" t="str">
            <v>c=='</v>
          </cell>
          <cell r="C2" t="str">
            <v>X</v>
          </cell>
        </row>
        <row r="3">
          <cell r="B3" t="str">
            <v>inQuote</v>
          </cell>
          <cell r="C3">
            <v>12488</v>
          </cell>
        </row>
        <row r="4">
          <cell r="B4" t="str">
            <v>!c(</v>
          </cell>
          <cell r="C4" t="str">
            <v>X</v>
          </cell>
        </row>
        <row r="5">
          <cell r="B5" t="str">
            <v>tag=</v>
          </cell>
          <cell r="C5">
            <v>7251</v>
          </cell>
        </row>
        <row r="6">
          <cell r="B6" t="str">
            <v>lastTag==</v>
          </cell>
          <cell r="C6">
            <v>10635</v>
          </cell>
        </row>
        <row r="7">
          <cell r="B7" t="str">
            <v>inQuote</v>
          </cell>
          <cell r="C7">
            <v>5778</v>
          </cell>
        </row>
        <row r="8">
          <cell r="B8" t="str">
            <v>count</v>
          </cell>
          <cell r="C8">
            <v>3706</v>
          </cell>
        </row>
        <row r="10">
          <cell r="A10" t="str">
            <v>StartStopB</v>
          </cell>
          <cell r="B10" t="str">
            <v>bDebugLog</v>
          </cell>
          <cell r="C10">
            <v>9463</v>
          </cell>
        </row>
        <row r="11">
          <cell r="B11" t="str">
            <v>!dl</v>
          </cell>
          <cell r="C11">
            <v>2924</v>
          </cell>
        </row>
        <row r="12">
          <cell r="B12" t="str">
            <v>dl.getStats</v>
          </cell>
          <cell r="C12">
            <v>4958</v>
          </cell>
        </row>
        <row r="13">
          <cell r="B13" t="str">
            <v>dl.getState</v>
          </cell>
          <cell r="C13">
            <v>6449</v>
          </cell>
        </row>
        <row r="14">
          <cell r="B14" t="str">
            <v>numPeers&gt;0</v>
          </cell>
          <cell r="C14">
            <v>13689</v>
          </cell>
        </row>
        <row r="15">
          <cell r="B15" t="str">
            <v>numPeers==0</v>
          </cell>
          <cell r="C15">
            <v>7782</v>
          </cell>
        </row>
        <row r="16">
          <cell r="B16" t="str">
            <v>bDebugLog</v>
          </cell>
          <cell r="C16">
            <v>6449</v>
          </cell>
        </row>
        <row r="17">
          <cell r="B17" t="str">
            <v>!bLastMatched</v>
          </cell>
          <cell r="C17">
            <v>5247</v>
          </cell>
        </row>
        <row r="18">
          <cell r="B18" t="str">
            <v>bLastMatched</v>
          </cell>
          <cell r="C18">
            <v>5348</v>
          </cell>
        </row>
        <row r="19">
          <cell r="B19" t="str">
            <v>!bLastMatched</v>
          </cell>
          <cell r="C19">
            <v>10676</v>
          </cell>
        </row>
        <row r="20">
          <cell r="B20" t="str">
            <v>!bLastMatched</v>
          </cell>
          <cell r="C20">
            <v>8091</v>
          </cell>
        </row>
        <row r="21">
          <cell r="B21" t="str">
            <v>iFirstPriorityType</v>
          </cell>
          <cell r="C21">
            <v>5077</v>
          </cell>
        </row>
        <row r="22">
          <cell r="B22" t="str">
            <v>bDebugLog</v>
          </cell>
          <cell r="C22">
            <v>5158</v>
          </cell>
        </row>
        <row r="24">
          <cell r="A24" t="str">
            <v>PyAutoIndent</v>
          </cell>
          <cell r="B24" t="str">
            <v>command</v>
          </cell>
          <cell r="C24" t="str">
            <v>X</v>
          </cell>
        </row>
        <row r="27">
          <cell r="A27" t="str">
            <v>StartStop</v>
          </cell>
          <cell r="B27" t="str">
            <v>numCompleted</v>
          </cell>
        </row>
        <row r="28">
          <cell r="B28" t="str">
            <v>numPeers</v>
          </cell>
        </row>
        <row r="29">
          <cell r="B29" t="str">
            <v>isFirstPriority</v>
          </cell>
        </row>
        <row r="30">
          <cell r="B30" t="str">
            <v>iRankType==RANK_NONE</v>
          </cell>
        </row>
        <row r="31">
          <cell r="B31" t="str">
            <v>iRankType==RANK_TIMED</v>
          </cell>
        </row>
        <row r="32">
          <cell r="B32" t="str">
            <v>iRankType==RANK_SEEDCOUNT</v>
          </cell>
        </row>
        <row r="33">
          <cell r="B33" t="str">
            <v>newSR</v>
          </cell>
        </row>
        <row r="34">
          <cell r="B34" t="str">
            <v>bScrapeResultsOK</v>
          </cell>
        </row>
        <row r="36">
          <cell r="A36" t="str">
            <v>StreamToken</v>
          </cell>
          <cell r="B36" t="str">
            <v>pushBack</v>
          </cell>
        </row>
        <row r="37">
          <cell r="B37" t="str">
            <v>c&lt;0</v>
          </cell>
        </row>
        <row r="38">
          <cell r="B38" t="str">
            <v>c==SKIP_LF</v>
          </cell>
        </row>
        <row r="39">
          <cell r="B39" t="str">
            <v>c==NEED_CHAR</v>
          </cell>
        </row>
        <row r="40">
          <cell r="B40" t="str">
            <v>c == '\r'</v>
          </cell>
        </row>
        <row r="41">
          <cell r="B41" t="str">
            <v>c &lt; 0</v>
          </cell>
        </row>
        <row r="42">
          <cell r="B42" t="str">
            <v>ctype &amp; CT_DIGIT</v>
          </cell>
        </row>
        <row r="43">
          <cell r="B43" t="str">
            <v>ctype &amp; CT_ALPHA</v>
          </cell>
        </row>
        <row r="44">
          <cell r="B44" t="str">
            <v>ctype &amp; CT_QUOTE</v>
          </cell>
        </row>
        <row r="45">
          <cell r="B45" t="str">
            <v>c == '/'</v>
          </cell>
        </row>
        <row r="46">
          <cell r="B46" t="str">
            <v>ctype &amp; CT_COMMENT</v>
          </cell>
        </row>
        <row r="48">
          <cell r="A48" t="str">
            <v>GanttGraphic</v>
          </cell>
          <cell r="B48" t="str">
            <v>settings</v>
          </cell>
        </row>
        <row r="49">
          <cell r="B49" t="str">
            <v>DefaultMutableTreeNode</v>
          </cell>
        </row>
        <row r="50">
          <cell r="B50" t="str">
            <v>nextTreeNode</v>
          </cell>
        </row>
        <row r="51">
          <cell r="B51" t="str">
            <v>None</v>
          </cell>
        </row>
        <row r="52">
          <cell r="B52" t="str">
            <v>isVisible</v>
          </cell>
        </row>
        <row r="53">
          <cell r="B53" t="str">
            <v>myItemsToConsider</v>
          </cell>
        </row>
        <row r="54">
          <cell r="B54" t="str">
            <v>drawName</v>
          </cell>
        </row>
        <row r="55">
          <cell r="B55" t="str">
            <v>dateStart</v>
          </cell>
        </row>
        <row r="56">
          <cell r="B56" t="str">
            <v>drawName</v>
          </cell>
        </row>
        <row r="57">
          <cell r="B57" t="str">
            <v>myItemsToConsider</v>
          </cell>
        </row>
        <row r="60">
          <cell r="A60" t="str">
            <v>GanttXML</v>
          </cell>
          <cell r="B60" t="str">
            <v>node</v>
          </cell>
        </row>
        <row r="61">
          <cell r="B61" t="str">
            <v>task</v>
          </cell>
        </row>
        <row r="62">
          <cell r="B62" t="str">
            <v>child</v>
          </cell>
        </row>
        <row r="63">
          <cell r="B63" t="str">
            <v>task.colorDefined</v>
          </cell>
        </row>
        <row r="64">
          <cell r="B64" t="str">
            <v>task.shapeDefined</v>
          </cell>
        </row>
        <row r="65">
          <cell r="B65" t="str">
            <v>task.isProject</v>
          </cell>
        </row>
        <row r="66">
          <cell r="B66" t="str">
            <v>task.getThird</v>
          </cell>
        </row>
        <row r="67">
          <cell r="B67" t="str">
            <v>sWebLink</v>
          </cell>
        </row>
        <row r="68">
          <cell r="B68" t="str">
            <v>!one</v>
          </cell>
        </row>
        <row r="69">
          <cell r="B69" t="str">
            <v>task.getNotes</v>
          </cell>
        </row>
        <row r="70">
          <cell r="B70" t="str">
            <v>GregorianCalendar</v>
          </cell>
        </row>
        <row r="71">
          <cell r="B71" t="str">
            <v>haschild</v>
          </cell>
        </row>
        <row r="72">
          <cell r="B72" t="str">
            <v>!one</v>
          </cell>
        </row>
        <row r="74">
          <cell r="A74" t="str">
            <v>DHTTracker</v>
          </cell>
          <cell r="B74" t="str">
            <v>state</v>
          </cell>
        </row>
        <row r="75">
          <cell r="B75" t="str">
            <v>register_reason</v>
          </cell>
        </row>
        <row r="77">
          <cell r="A77" t="str">
            <v>Proxy</v>
          </cell>
          <cell r="B77" t="str">
            <v>interfaceClass</v>
          </cell>
        </row>
        <row r="78">
          <cell r="B78" t="str">
            <v>!interfaceClass</v>
          </cell>
        </row>
        <row r="79">
          <cell r="B79" t="str">
            <v>cache</v>
          </cell>
        </row>
        <row r="80">
          <cell r="B80" t="str">
            <v>value</v>
          </cell>
        </row>
        <row r="81">
          <cell r="B81" t="str">
            <v>proxyClass</v>
          </cell>
        </row>
        <row r="82">
          <cell r="B82" t="str">
            <v>!Modifier</v>
          </cell>
        </row>
        <row r="83">
          <cell r="B83" t="str">
            <v>proxyPkg</v>
          </cell>
        </row>
        <row r="84">
          <cell r="B84" t="str">
            <v>proxyClass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imings"/>
      <sheetName val="Sheet3"/>
      <sheetName val="Per Method"/>
      <sheetName val="Sheet2"/>
    </sheetNames>
    <sheetDataSet>
      <sheetData sheetId="1">
        <row r="33">
          <cell r="C33">
            <v>60.9025</v>
          </cell>
          <cell r="D33">
            <v>50.292</v>
          </cell>
          <cell r="E33">
            <v>29.5425</v>
          </cell>
          <cell r="F33">
            <v>27.76033333333333</v>
          </cell>
          <cell r="G33">
            <v>51.46366666666666</v>
          </cell>
          <cell r="H33">
            <v>46.8825</v>
          </cell>
          <cell r="I33">
            <v>52.748</v>
          </cell>
          <cell r="J33">
            <v>55.102333333333334</v>
          </cell>
          <cell r="K33">
            <v>71.87325</v>
          </cell>
          <cell r="L33">
            <v>71.17475</v>
          </cell>
          <cell r="M33">
            <v>38.0045</v>
          </cell>
          <cell r="N33">
            <v>23.9745</v>
          </cell>
          <cell r="O33">
            <v>35.88466666666666</v>
          </cell>
          <cell r="P33">
            <v>29.988</v>
          </cell>
        </row>
        <row r="34">
          <cell r="C34">
            <v>99.543</v>
          </cell>
          <cell r="D34">
            <v>165.35133333333334</v>
          </cell>
          <cell r="E34">
            <v>117.649</v>
          </cell>
          <cell r="F34">
            <v>44.931333333333335</v>
          </cell>
          <cell r="G34">
            <v>97.355</v>
          </cell>
          <cell r="H34">
            <v>346.759</v>
          </cell>
          <cell r="I34">
            <v>156.81</v>
          </cell>
          <cell r="J34">
            <v>271.77</v>
          </cell>
          <cell r="K34">
            <v>410.3403333333333</v>
          </cell>
          <cell r="L34">
            <v>184.7105</v>
          </cell>
          <cell r="M34">
            <v>154.828</v>
          </cell>
          <cell r="N34">
            <v>118.063</v>
          </cell>
          <cell r="O34">
            <v>68.4735</v>
          </cell>
          <cell r="P34">
            <v>45.325</v>
          </cell>
        </row>
        <row r="36">
          <cell r="C36">
            <v>3</v>
          </cell>
          <cell r="D36">
            <v>1</v>
          </cell>
          <cell r="E36">
            <v>3</v>
          </cell>
          <cell r="F36">
            <v>1</v>
          </cell>
          <cell r="G36">
            <v>2</v>
          </cell>
          <cell r="H36">
            <v>3</v>
          </cell>
          <cell r="I36">
            <v>2</v>
          </cell>
          <cell r="J36">
            <v>3</v>
          </cell>
          <cell r="K36">
            <v>1</v>
          </cell>
          <cell r="L36">
            <v>2</v>
          </cell>
          <cell r="M36">
            <v>2</v>
          </cell>
          <cell r="N36">
            <v>1</v>
          </cell>
          <cell r="O36">
            <v>2</v>
          </cell>
          <cell r="P36">
            <v>3</v>
          </cell>
        </row>
        <row r="40">
          <cell r="N40">
            <v>0</v>
          </cell>
          <cell r="O40">
            <v>100</v>
          </cell>
        </row>
        <row r="41">
          <cell r="N41">
            <v>0</v>
          </cell>
          <cell r="O4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21" activeCellId="3" sqref="A6:E6 A11:E11 A16:E16 A21:E21"/>
    </sheetView>
  </sheetViews>
  <sheetFormatPr defaultColWidth="9.140625" defaultRowHeight="12.75"/>
  <cols>
    <col min="1" max="1" width="14.00390625" style="0" customWidth="1"/>
    <col min="4" max="4" width="18.140625" style="0" customWidth="1"/>
    <col min="5" max="5" width="13.7109375" style="0" customWidth="1"/>
    <col min="6" max="6" width="14.28125" style="0" customWidth="1"/>
  </cols>
  <sheetData>
    <row r="1" spans="1:6" ht="12.75">
      <c r="A1" s="4" t="s">
        <v>0</v>
      </c>
      <c r="B1" s="4" t="s">
        <v>66</v>
      </c>
      <c r="C1" s="4" t="s">
        <v>67</v>
      </c>
      <c r="D1" s="4" t="s">
        <v>68</v>
      </c>
      <c r="E1" s="4"/>
      <c r="F1" s="4" t="s">
        <v>69</v>
      </c>
    </row>
    <row r="2" spans="4:6" ht="12.75">
      <c r="D2" s="5" t="s">
        <v>70</v>
      </c>
      <c r="E2" s="5" t="s">
        <v>71</v>
      </c>
      <c r="F2" s="5" t="s">
        <v>71</v>
      </c>
    </row>
    <row r="3" spans="1:6" ht="12.75">
      <c r="A3" s="6">
        <v>1</v>
      </c>
      <c r="B3" s="7">
        <v>38797</v>
      </c>
      <c r="C3" s="8">
        <v>0.4166666666666667</v>
      </c>
      <c r="D3" s="9" t="s">
        <v>72</v>
      </c>
      <c r="E3" s="6">
        <v>123</v>
      </c>
      <c r="F3" s="6" t="s">
        <v>73</v>
      </c>
    </row>
    <row r="4" spans="1:14" ht="12.75">
      <c r="A4" s="6">
        <v>2</v>
      </c>
      <c r="B4" s="7">
        <v>38797</v>
      </c>
      <c r="C4" s="8">
        <v>0.5</v>
      </c>
      <c r="D4" s="6" t="s">
        <v>74</v>
      </c>
      <c r="E4" s="6">
        <v>312</v>
      </c>
      <c r="F4" s="6" t="s">
        <v>73</v>
      </c>
      <c r="I4" t="s">
        <v>75</v>
      </c>
      <c r="N4" t="s">
        <v>76</v>
      </c>
    </row>
    <row r="5" spans="1:6" ht="12.75">
      <c r="A5" s="6">
        <v>3</v>
      </c>
      <c r="B5" s="7">
        <v>38797</v>
      </c>
      <c r="C5" s="8">
        <v>0.5833333333333334</v>
      </c>
      <c r="D5" s="6" t="s">
        <v>77</v>
      </c>
      <c r="E5" s="6">
        <v>321</v>
      </c>
      <c r="F5" s="6" t="s">
        <v>73</v>
      </c>
    </row>
    <row r="6" spans="1:15" ht="12.75">
      <c r="A6" s="6">
        <v>4</v>
      </c>
      <c r="B6" s="7">
        <v>38797</v>
      </c>
      <c r="C6" s="8">
        <v>0.6666666666666666</v>
      </c>
      <c r="D6" s="6" t="s">
        <v>78</v>
      </c>
      <c r="E6" s="6">
        <v>231</v>
      </c>
      <c r="F6" s="6" t="s">
        <v>73</v>
      </c>
      <c r="I6" s="6" t="s">
        <v>72</v>
      </c>
      <c r="J6" s="6">
        <v>123</v>
      </c>
      <c r="N6" s="6" t="s">
        <v>79</v>
      </c>
      <c r="O6" s="6">
        <v>123</v>
      </c>
    </row>
    <row r="7" spans="1:15" ht="12.75">
      <c r="A7" s="6">
        <v>5</v>
      </c>
      <c r="B7" s="7">
        <v>38797</v>
      </c>
      <c r="C7" s="8">
        <v>0.75</v>
      </c>
      <c r="D7" s="9" t="s">
        <v>72</v>
      </c>
      <c r="E7" s="6">
        <v>123</v>
      </c>
      <c r="F7" s="6" t="s">
        <v>80</v>
      </c>
      <c r="I7" s="6" t="s">
        <v>74</v>
      </c>
      <c r="J7" s="6">
        <v>312</v>
      </c>
      <c r="N7" s="6" t="s">
        <v>74</v>
      </c>
      <c r="O7" s="6">
        <v>312</v>
      </c>
    </row>
    <row r="8" spans="2:15" ht="12.75">
      <c r="B8" s="6"/>
      <c r="C8" s="6"/>
      <c r="I8" s="6" t="s">
        <v>77</v>
      </c>
      <c r="J8" s="6">
        <v>321</v>
      </c>
      <c r="N8" s="6" t="s">
        <v>77</v>
      </c>
      <c r="O8" s="6">
        <v>321</v>
      </c>
    </row>
    <row r="9" spans="1:15" ht="12.75">
      <c r="A9" s="6">
        <v>6</v>
      </c>
      <c r="B9" s="7">
        <v>38798</v>
      </c>
      <c r="C9" s="8">
        <v>0.5</v>
      </c>
      <c r="D9" s="6" t="s">
        <v>74</v>
      </c>
      <c r="E9" s="6">
        <v>312</v>
      </c>
      <c r="F9" s="6" t="s">
        <v>80</v>
      </c>
      <c r="I9" s="6" t="s">
        <v>78</v>
      </c>
      <c r="J9" s="6">
        <v>231</v>
      </c>
      <c r="N9" s="6" t="s">
        <v>78</v>
      </c>
      <c r="O9" s="6">
        <v>231</v>
      </c>
    </row>
    <row r="10" spans="1:6" ht="12.75">
      <c r="A10" s="6">
        <v>7</v>
      </c>
      <c r="B10" s="7">
        <v>38798</v>
      </c>
      <c r="C10" s="8">
        <v>0.5833333333333334</v>
      </c>
      <c r="D10" s="6" t="s">
        <v>77</v>
      </c>
      <c r="E10" s="6">
        <v>321</v>
      </c>
      <c r="F10" s="6" t="s">
        <v>80</v>
      </c>
    </row>
    <row r="11" spans="1:6" ht="12.75">
      <c r="A11" s="6">
        <v>8</v>
      </c>
      <c r="B11" s="7">
        <v>38798</v>
      </c>
      <c r="C11" s="8">
        <v>0.6666666666666666</v>
      </c>
      <c r="D11" s="6" t="s">
        <v>78</v>
      </c>
      <c r="E11" s="6">
        <v>231</v>
      </c>
      <c r="F11" s="6" t="s">
        <v>80</v>
      </c>
    </row>
    <row r="12" spans="1:6" ht="12.75">
      <c r="A12" s="6">
        <v>9</v>
      </c>
      <c r="B12" s="7">
        <v>38798</v>
      </c>
      <c r="C12" s="8">
        <v>0.75</v>
      </c>
      <c r="D12" s="9" t="s">
        <v>79</v>
      </c>
      <c r="E12" s="6">
        <v>123</v>
      </c>
      <c r="F12" s="6" t="s">
        <v>73</v>
      </c>
    </row>
    <row r="13" spans="1:6" ht="12.75">
      <c r="A13" s="6">
        <v>10</v>
      </c>
      <c r="B13" s="7">
        <v>38798</v>
      </c>
      <c r="C13" s="8">
        <v>0.8125</v>
      </c>
      <c r="D13" s="6" t="s">
        <v>74</v>
      </c>
      <c r="E13" s="6">
        <v>312</v>
      </c>
      <c r="F13" s="6" t="s">
        <v>73</v>
      </c>
    </row>
    <row r="15" spans="1:6" ht="12.75">
      <c r="A15" s="6">
        <v>11</v>
      </c>
      <c r="B15" s="7">
        <v>38799</v>
      </c>
      <c r="C15" s="8">
        <v>0.4166666666666667</v>
      </c>
      <c r="D15" s="6" t="s">
        <v>77</v>
      </c>
      <c r="E15" s="6">
        <v>321</v>
      </c>
      <c r="F15" s="6" t="s">
        <v>73</v>
      </c>
    </row>
    <row r="16" spans="1:6" ht="12.75">
      <c r="A16" s="6">
        <v>12</v>
      </c>
      <c r="B16" s="7">
        <v>38799</v>
      </c>
      <c r="C16" s="8">
        <v>0.6666666666666666</v>
      </c>
      <c r="D16" s="6" t="s">
        <v>78</v>
      </c>
      <c r="E16" s="6">
        <v>231</v>
      </c>
      <c r="F16" s="6" t="s">
        <v>73</v>
      </c>
    </row>
    <row r="17" spans="1:16" ht="12.75">
      <c r="A17" s="6">
        <v>13</v>
      </c>
      <c r="B17" s="7">
        <v>38799</v>
      </c>
      <c r="C17" s="8">
        <v>0.75</v>
      </c>
      <c r="D17" s="9" t="s">
        <v>79</v>
      </c>
      <c r="E17" s="6">
        <v>123</v>
      </c>
      <c r="F17" s="6" t="s">
        <v>80</v>
      </c>
      <c r="I17">
        <v>1</v>
      </c>
      <c r="J17">
        <v>2</v>
      </c>
      <c r="K17">
        <v>3</v>
      </c>
      <c r="N17">
        <v>1</v>
      </c>
      <c r="O17">
        <v>2</v>
      </c>
      <c r="P17">
        <v>3</v>
      </c>
    </row>
    <row r="18" spans="8:16" ht="12.75">
      <c r="H18" t="s">
        <v>6</v>
      </c>
      <c r="I18">
        <v>2</v>
      </c>
      <c r="K18">
        <v>2</v>
      </c>
      <c r="M18" t="s">
        <v>6</v>
      </c>
      <c r="N18">
        <v>1</v>
      </c>
      <c r="O18">
        <v>1</v>
      </c>
      <c r="P18">
        <v>2</v>
      </c>
    </row>
    <row r="19" spans="1:16" ht="12.75">
      <c r="A19" s="6">
        <v>14</v>
      </c>
      <c r="B19" s="7">
        <v>38800</v>
      </c>
      <c r="C19" s="8">
        <v>0.375</v>
      </c>
      <c r="D19" s="6" t="s">
        <v>74</v>
      </c>
      <c r="E19" s="6">
        <v>312</v>
      </c>
      <c r="F19" s="6" t="s">
        <v>80</v>
      </c>
      <c r="H19" t="s">
        <v>7</v>
      </c>
      <c r="I19">
        <v>1</v>
      </c>
      <c r="J19">
        <v>2</v>
      </c>
      <c r="K19">
        <v>1</v>
      </c>
      <c r="M19" t="s">
        <v>7</v>
      </c>
      <c r="N19">
        <v>2</v>
      </c>
      <c r="O19">
        <v>1</v>
      </c>
      <c r="P19">
        <v>1</v>
      </c>
    </row>
    <row r="20" spans="1:16" ht="12.75">
      <c r="A20" s="6">
        <v>15</v>
      </c>
      <c r="B20" s="7">
        <v>38800</v>
      </c>
      <c r="C20" s="8">
        <v>0.5</v>
      </c>
      <c r="D20" s="6" t="s">
        <v>77</v>
      </c>
      <c r="E20" s="6">
        <v>321</v>
      </c>
      <c r="F20" s="6" t="s">
        <v>80</v>
      </c>
      <c r="H20" t="s">
        <v>8</v>
      </c>
      <c r="I20">
        <v>1</v>
      </c>
      <c r="J20">
        <v>2</v>
      </c>
      <c r="K20">
        <v>1</v>
      </c>
      <c r="M20" t="s">
        <v>8</v>
      </c>
      <c r="N20">
        <v>1</v>
      </c>
      <c r="O20">
        <v>2</v>
      </c>
      <c r="P20">
        <v>1</v>
      </c>
    </row>
    <row r="21" spans="1:6" ht="12.75">
      <c r="A21" s="6">
        <v>16</v>
      </c>
      <c r="B21" s="7">
        <v>38800</v>
      </c>
      <c r="C21" s="8">
        <v>0.5833333333333334</v>
      </c>
      <c r="D21" s="6" t="s">
        <v>78</v>
      </c>
      <c r="E21" s="6">
        <v>231</v>
      </c>
      <c r="F21" s="6" t="s">
        <v>80</v>
      </c>
    </row>
    <row r="23" spans="4:5" ht="12.75">
      <c r="D23" s="6"/>
      <c r="E2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N4" sqref="N4"/>
    </sheetView>
  </sheetViews>
  <sheetFormatPr defaultColWidth="9.140625" defaultRowHeight="12.75"/>
  <cols>
    <col min="1" max="1" width="10.421875" style="0" customWidth="1"/>
    <col min="2" max="2" width="11.140625" style="0" customWidth="1"/>
    <col min="13" max="13" width="10.7109375" style="0" customWidth="1"/>
    <col min="15" max="15" width="10.00390625" style="0" customWidth="1"/>
    <col min="16" max="16" width="10.421875" style="0" customWidth="1"/>
  </cols>
  <sheetData>
    <row r="1" spans="1:2" ht="12.75">
      <c r="A1" t="s">
        <v>0</v>
      </c>
      <c r="B1" t="s">
        <v>2</v>
      </c>
    </row>
    <row r="2" spans="2:12" ht="12.75">
      <c r="B2" t="s">
        <v>3</v>
      </c>
      <c r="G2" t="s">
        <v>4</v>
      </c>
      <c r="L2" t="s">
        <v>5</v>
      </c>
    </row>
    <row r="3" spans="2:16" ht="12.75">
      <c r="B3" t="s">
        <v>6</v>
      </c>
      <c r="C3" t="s">
        <v>7</v>
      </c>
      <c r="D3" t="s">
        <v>8</v>
      </c>
      <c r="E3" t="s">
        <v>17</v>
      </c>
      <c r="F3" t="s">
        <v>20</v>
      </c>
      <c r="G3" t="s">
        <v>6</v>
      </c>
      <c r="H3" t="s">
        <v>7</v>
      </c>
      <c r="I3" t="s">
        <v>8</v>
      </c>
      <c r="J3" t="s">
        <v>18</v>
      </c>
      <c r="K3" t="s">
        <v>20</v>
      </c>
      <c r="L3" t="s">
        <v>6</v>
      </c>
      <c r="M3" t="s">
        <v>7</v>
      </c>
      <c r="N3" t="s">
        <v>8</v>
      </c>
      <c r="O3" t="s">
        <v>18</v>
      </c>
      <c r="P3" t="s">
        <v>20</v>
      </c>
    </row>
    <row r="4" spans="1:17" ht="12.75">
      <c r="A4" t="s">
        <v>1</v>
      </c>
      <c r="B4">
        <v>5618</v>
      </c>
      <c r="E4" t="s">
        <v>19</v>
      </c>
      <c r="F4" t="s">
        <v>19</v>
      </c>
      <c r="H4">
        <v>5687</v>
      </c>
      <c r="J4" t="s">
        <v>19</v>
      </c>
      <c r="K4" t="s">
        <v>19</v>
      </c>
      <c r="N4">
        <v>5415</v>
      </c>
      <c r="O4" t="s">
        <v>19</v>
      </c>
      <c r="P4" t="s">
        <v>19</v>
      </c>
      <c r="Q4" t="s">
        <v>21</v>
      </c>
    </row>
    <row r="5" ht="12.75">
      <c r="A5">
        <v>1</v>
      </c>
    </row>
    <row r="6" ht="12.75">
      <c r="A6">
        <v>2</v>
      </c>
    </row>
    <row r="7" ht="12.75">
      <c r="A7">
        <v>3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4" spans="2:10" ht="12.75">
      <c r="B24">
        <v>5629</v>
      </c>
      <c r="F24">
        <v>4146</v>
      </c>
      <c r="J24">
        <v>4336</v>
      </c>
    </row>
    <row r="25" spans="2:10" ht="12.75">
      <c r="B25">
        <v>10875</v>
      </c>
      <c r="F25">
        <v>7771</v>
      </c>
      <c r="J25">
        <v>4316</v>
      </c>
    </row>
    <row r="26" spans="2:10" ht="12.75">
      <c r="B26">
        <v>4637</v>
      </c>
      <c r="F26">
        <v>8502</v>
      </c>
      <c r="J26">
        <v>8322</v>
      </c>
    </row>
    <row r="27" spans="2:10" ht="12.75">
      <c r="B27">
        <v>9173</v>
      </c>
      <c r="F27">
        <v>3135</v>
      </c>
      <c r="J27">
        <v>7912</v>
      </c>
    </row>
    <row r="28" spans="2:10" ht="12.75">
      <c r="B28">
        <v>8072</v>
      </c>
      <c r="F28">
        <v>6469</v>
      </c>
      <c r="J28">
        <v>5157</v>
      </c>
    </row>
    <row r="29" spans="2:10" ht="12.75">
      <c r="B29">
        <v>2563</v>
      </c>
      <c r="F29">
        <v>8072</v>
      </c>
      <c r="J29">
        <v>14871</v>
      </c>
    </row>
    <row r="30" spans="2:10" ht="12.75">
      <c r="B30">
        <v>2404</v>
      </c>
      <c r="F30">
        <v>5538</v>
      </c>
      <c r="J30">
        <v>4136</v>
      </c>
    </row>
    <row r="31" spans="6:10" ht="12.75">
      <c r="F31">
        <v>6809</v>
      </c>
      <c r="J31">
        <v>4777</v>
      </c>
    </row>
    <row r="32" spans="2:10" ht="12.75">
      <c r="B32">
        <v>8922</v>
      </c>
      <c r="J32">
        <v>3535</v>
      </c>
    </row>
    <row r="33" spans="2:10" ht="12.75">
      <c r="B33">
        <v>2624</v>
      </c>
      <c r="F33">
        <v>7451</v>
      </c>
      <c r="J33">
        <v>3485</v>
      </c>
    </row>
    <row r="34" spans="2:10" ht="12.75">
      <c r="B34">
        <v>2043</v>
      </c>
      <c r="F34">
        <v>3335</v>
      </c>
      <c r="J34">
        <v>10616</v>
      </c>
    </row>
    <row r="35" spans="2:10" ht="12.75">
      <c r="B35">
        <v>2954</v>
      </c>
      <c r="F35">
        <v>5427</v>
      </c>
      <c r="J35">
        <v>3675</v>
      </c>
    </row>
    <row r="36" spans="2:10" ht="12.75">
      <c r="B36">
        <v>16244</v>
      </c>
      <c r="F36">
        <v>5038</v>
      </c>
      <c r="J36">
        <v>4636</v>
      </c>
    </row>
    <row r="37" spans="2:10" ht="12.75">
      <c r="B37">
        <v>3905</v>
      </c>
      <c r="F37">
        <v>5448</v>
      </c>
      <c r="J37">
        <v>5789</v>
      </c>
    </row>
    <row r="38" spans="2:6" ht="12.75">
      <c r="B38">
        <v>5288</v>
      </c>
      <c r="F38">
        <v>6188</v>
      </c>
    </row>
    <row r="39" spans="2:10" ht="12.75">
      <c r="B39">
        <v>2654</v>
      </c>
      <c r="F39">
        <v>3926</v>
      </c>
      <c r="J39">
        <v>3275</v>
      </c>
    </row>
    <row r="40" spans="2:10" ht="12.75">
      <c r="B40">
        <v>3104</v>
      </c>
      <c r="F40">
        <v>7992</v>
      </c>
      <c r="J40">
        <v>7541</v>
      </c>
    </row>
    <row r="41" ht="12.75">
      <c r="B41">
        <v>6950</v>
      </c>
    </row>
    <row r="42" spans="2:10" ht="12.75">
      <c r="B42">
        <v>4737</v>
      </c>
      <c r="F42">
        <v>7290</v>
      </c>
      <c r="J42">
        <v>4206</v>
      </c>
    </row>
    <row r="43" spans="2:10" ht="12.75">
      <c r="B43">
        <v>2133</v>
      </c>
      <c r="F43">
        <v>4256</v>
      </c>
      <c r="J43">
        <v>4787</v>
      </c>
    </row>
    <row r="44" spans="2:10" ht="12.75">
      <c r="B44">
        <v>4036</v>
      </c>
      <c r="F44">
        <v>4897</v>
      </c>
      <c r="J44">
        <v>2394</v>
      </c>
    </row>
    <row r="45" spans="6:10" ht="12.75">
      <c r="F45">
        <v>3345</v>
      </c>
      <c r="J45">
        <v>2593</v>
      </c>
    </row>
    <row r="46" spans="2:10" ht="12.75">
      <c r="B46">
        <v>9023</v>
      </c>
      <c r="F46">
        <v>4457</v>
      </c>
      <c r="J46">
        <v>4747</v>
      </c>
    </row>
    <row r="47" spans="6:10" ht="12.75">
      <c r="F47">
        <v>5357</v>
      </c>
      <c r="J47">
        <v>4086</v>
      </c>
    </row>
    <row r="48" spans="6:10" ht="12.75">
      <c r="F48">
        <v>3616</v>
      </c>
      <c r="J48">
        <v>5578</v>
      </c>
    </row>
    <row r="49" spans="6:10" ht="12.75">
      <c r="F49">
        <v>5087</v>
      </c>
      <c r="J49">
        <v>6710</v>
      </c>
    </row>
    <row r="50" spans="6:10" ht="12.75">
      <c r="F50">
        <v>9293</v>
      </c>
      <c r="J50">
        <v>3184</v>
      </c>
    </row>
    <row r="51" spans="6:10" ht="12.75">
      <c r="F51">
        <v>5027</v>
      </c>
      <c r="J51">
        <v>6129</v>
      </c>
    </row>
    <row r="52" spans="6:10" ht="12.75">
      <c r="F52">
        <f>AVERAGE(F24:F51)</f>
        <v>5687.384615384615</v>
      </c>
      <c r="J52">
        <v>5408</v>
      </c>
    </row>
    <row r="53" ht="12.75">
      <c r="J53">
        <f>AVERAGE(J24:J52)</f>
        <v>5414.851851851852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4" sqref="F14"/>
    </sheetView>
  </sheetViews>
  <sheetFormatPr defaultColWidth="9.140625" defaultRowHeight="12.75"/>
  <cols>
    <col min="4" max="4" width="10.8515625" style="0" customWidth="1"/>
    <col min="7" max="7" width="11.421875" style="0" customWidth="1"/>
  </cols>
  <sheetData>
    <row r="1" ht="12.75">
      <c r="B1" t="s">
        <v>9</v>
      </c>
    </row>
    <row r="2" spans="2:5" ht="12.75">
      <c r="B2" t="s">
        <v>10</v>
      </c>
      <c r="E2" t="s">
        <v>13</v>
      </c>
    </row>
    <row r="3" spans="2:7" ht="12.75">
      <c r="B3" t="s">
        <v>11</v>
      </c>
      <c r="C3" t="s">
        <v>12</v>
      </c>
      <c r="D3" t="s">
        <v>16</v>
      </c>
      <c r="E3" t="s">
        <v>11</v>
      </c>
      <c r="F3" t="s">
        <v>12</v>
      </c>
      <c r="G3" t="s">
        <v>16</v>
      </c>
    </row>
    <row r="4" spans="1:7" ht="12.75">
      <c r="A4" t="s">
        <v>1</v>
      </c>
      <c r="B4">
        <v>162992</v>
      </c>
      <c r="C4" s="1"/>
      <c r="D4" s="1" t="s">
        <v>19</v>
      </c>
      <c r="E4" s="1"/>
      <c r="F4">
        <v>52598</v>
      </c>
      <c r="G4" t="s">
        <v>19</v>
      </c>
    </row>
    <row r="5" ht="12.75">
      <c r="A5">
        <v>1</v>
      </c>
    </row>
    <row r="6" ht="12.75">
      <c r="A6">
        <v>2</v>
      </c>
    </row>
    <row r="7" ht="12.75">
      <c r="A7">
        <v>3</v>
      </c>
    </row>
    <row r="8" ht="12.75">
      <c r="A8">
        <v>4</v>
      </c>
    </row>
    <row r="9" ht="12.75">
      <c r="A9">
        <v>5</v>
      </c>
    </row>
    <row r="10" ht="12.75">
      <c r="A10">
        <v>6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  <row r="14" ht="12.75">
      <c r="A14">
        <v>10</v>
      </c>
    </row>
    <row r="15" ht="12.75">
      <c r="A15">
        <v>11</v>
      </c>
    </row>
    <row r="16" ht="12.75">
      <c r="A16">
        <v>12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  <row r="20" ht="12.75">
      <c r="A20">
        <v>16</v>
      </c>
    </row>
    <row r="21" spans="2:3" ht="12.75">
      <c r="B21" t="s">
        <v>22</v>
      </c>
      <c r="C21" t="s">
        <v>23</v>
      </c>
    </row>
    <row r="22" spans="2:3" ht="12.75">
      <c r="B22">
        <v>84351</v>
      </c>
      <c r="C22">
        <v>84251</v>
      </c>
    </row>
    <row r="23" spans="2:3" ht="12.75">
      <c r="B23">
        <v>261956</v>
      </c>
      <c r="C23">
        <v>40519</v>
      </c>
    </row>
    <row r="24" spans="2:3" ht="12.75">
      <c r="B24">
        <v>228989</v>
      </c>
      <c r="C24">
        <v>46617</v>
      </c>
    </row>
    <row r="25" spans="2:3" ht="12.75">
      <c r="B25">
        <v>76390</v>
      </c>
      <c r="C25">
        <v>39006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D38" sqref="D38"/>
    </sheetView>
  </sheetViews>
  <sheetFormatPr defaultColWidth="9.140625" defaultRowHeight="12.75"/>
  <cols>
    <col min="1" max="1" width="11.8515625" style="0" customWidth="1"/>
  </cols>
  <sheetData>
    <row r="1" spans="2:3" ht="12.75">
      <c r="B1" t="s">
        <v>14</v>
      </c>
      <c r="C1" t="s">
        <v>15</v>
      </c>
    </row>
    <row r="2" spans="1:3" ht="12.75">
      <c r="A2" t="s">
        <v>1</v>
      </c>
      <c r="B2">
        <v>1108</v>
      </c>
      <c r="C2" t="s">
        <v>11</v>
      </c>
    </row>
    <row r="3" spans="1:3" ht="12.75">
      <c r="A3">
        <v>1</v>
      </c>
      <c r="C3" t="s">
        <v>11</v>
      </c>
    </row>
    <row r="4" spans="1:3" ht="12.75">
      <c r="A4">
        <v>2</v>
      </c>
      <c r="C4" t="s">
        <v>11</v>
      </c>
    </row>
    <row r="5" spans="1:3" ht="12.75">
      <c r="A5">
        <v>3</v>
      </c>
      <c r="C5" t="s">
        <v>11</v>
      </c>
    </row>
    <row r="6" spans="1:3" ht="12.75">
      <c r="A6">
        <v>4</v>
      </c>
      <c r="C6" t="s">
        <v>11</v>
      </c>
    </row>
    <row r="7" spans="1:3" ht="12.75">
      <c r="A7">
        <v>5</v>
      </c>
      <c r="C7" t="s">
        <v>11</v>
      </c>
    </row>
    <row r="8" spans="1:3" ht="12.75">
      <c r="A8">
        <v>6</v>
      </c>
      <c r="C8" t="s">
        <v>11</v>
      </c>
    </row>
    <row r="9" spans="1:3" ht="12.75">
      <c r="A9">
        <v>7</v>
      </c>
      <c r="C9" t="s">
        <v>11</v>
      </c>
    </row>
    <row r="10" spans="1:3" ht="12.75">
      <c r="A10">
        <v>8</v>
      </c>
      <c r="C10" t="s">
        <v>11</v>
      </c>
    </row>
    <row r="11" spans="1:3" ht="12.75">
      <c r="A11">
        <v>9</v>
      </c>
      <c r="C11" t="s">
        <v>11</v>
      </c>
    </row>
    <row r="12" spans="1:3" ht="12.75">
      <c r="A12">
        <v>10</v>
      </c>
      <c r="C12" t="s">
        <v>11</v>
      </c>
    </row>
    <row r="13" spans="1:3" ht="12.75">
      <c r="A13">
        <v>11</v>
      </c>
      <c r="C13" t="s">
        <v>11</v>
      </c>
    </row>
    <row r="14" spans="1:3" ht="12.75">
      <c r="A14">
        <v>12</v>
      </c>
      <c r="C14" t="s">
        <v>11</v>
      </c>
    </row>
    <row r="15" spans="1:3" ht="12.75">
      <c r="A15">
        <v>13</v>
      </c>
      <c r="C15" t="s">
        <v>11</v>
      </c>
    </row>
    <row r="16" spans="1:3" ht="12.75">
      <c r="A16">
        <v>14</v>
      </c>
      <c r="C16" t="s">
        <v>63</v>
      </c>
    </row>
    <row r="17" spans="1:3" ht="12.75">
      <c r="A17">
        <v>15</v>
      </c>
      <c r="C17" t="s">
        <v>11</v>
      </c>
    </row>
    <row r="18" spans="1:3" ht="12.75">
      <c r="A18">
        <v>16</v>
      </c>
      <c r="C18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E1">
      <selection activeCell="A2" sqref="A2:IV2"/>
    </sheetView>
  </sheetViews>
  <sheetFormatPr defaultColWidth="9.140625" defaultRowHeight="12.75"/>
  <cols>
    <col min="5" max="5" width="23.421875" style="0" customWidth="1"/>
    <col min="6" max="6" width="19.00390625" style="0" customWidth="1"/>
    <col min="7" max="7" width="15.8515625" style="0" customWidth="1"/>
    <col min="8" max="8" width="12.140625" style="0" customWidth="1"/>
    <col min="9" max="9" width="12.8515625" style="0" customWidth="1"/>
    <col min="10" max="10" width="30.57421875" style="0" customWidth="1"/>
    <col min="11" max="11" width="14.00390625" style="0" customWidth="1"/>
    <col min="12" max="12" width="14.421875" style="0" customWidth="1"/>
    <col min="13" max="13" width="11.57421875" style="0" customWidth="1"/>
  </cols>
  <sheetData>
    <row r="1" spans="2:14" ht="12.75">
      <c r="B1" t="s">
        <v>24</v>
      </c>
      <c r="C1" t="s">
        <v>25</v>
      </c>
      <c r="D1" t="s">
        <v>46</v>
      </c>
      <c r="F1" t="s">
        <v>26</v>
      </c>
      <c r="G1" t="s">
        <v>39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34</v>
      </c>
    </row>
    <row r="3" spans="1:12" ht="12.75">
      <c r="A3">
        <v>1</v>
      </c>
      <c r="B3" t="s">
        <v>44</v>
      </c>
      <c r="C3">
        <v>2</v>
      </c>
      <c r="D3" t="s">
        <v>47</v>
      </c>
      <c r="F3">
        <v>4</v>
      </c>
      <c r="G3">
        <v>3</v>
      </c>
      <c r="H3">
        <v>2</v>
      </c>
      <c r="I3">
        <v>3</v>
      </c>
      <c r="K3" t="s">
        <v>40</v>
      </c>
      <c r="L3">
        <v>1</v>
      </c>
    </row>
    <row r="4" spans="1:12" ht="12.75">
      <c r="A4">
        <v>2</v>
      </c>
      <c r="B4" t="s">
        <v>45</v>
      </c>
      <c r="C4">
        <v>4</v>
      </c>
      <c r="D4" t="s">
        <v>47</v>
      </c>
      <c r="F4">
        <v>4</v>
      </c>
      <c r="G4">
        <v>1</v>
      </c>
      <c r="H4">
        <v>2</v>
      </c>
      <c r="I4">
        <v>3</v>
      </c>
      <c r="J4" t="s">
        <v>42</v>
      </c>
      <c r="K4" t="s">
        <v>43</v>
      </c>
      <c r="L4">
        <v>2</v>
      </c>
    </row>
    <row r="5" spans="1:12" ht="12.75">
      <c r="A5">
        <v>3</v>
      </c>
      <c r="B5" t="s">
        <v>48</v>
      </c>
      <c r="C5">
        <v>2</v>
      </c>
      <c r="D5" t="s">
        <v>47</v>
      </c>
      <c r="F5">
        <v>7</v>
      </c>
      <c r="G5">
        <v>20</v>
      </c>
      <c r="H5">
        <v>2</v>
      </c>
      <c r="I5">
        <v>4</v>
      </c>
      <c r="J5" t="s">
        <v>49</v>
      </c>
      <c r="L5">
        <v>4</v>
      </c>
    </row>
    <row r="6" spans="1:12" ht="12.75">
      <c r="A6">
        <v>4</v>
      </c>
      <c r="B6" t="s">
        <v>33</v>
      </c>
      <c r="C6">
        <v>1</v>
      </c>
      <c r="D6" t="s">
        <v>47</v>
      </c>
      <c r="F6">
        <v>7</v>
      </c>
      <c r="G6">
        <v>30</v>
      </c>
      <c r="H6">
        <v>1</v>
      </c>
      <c r="I6">
        <v>3</v>
      </c>
      <c r="K6" t="s">
        <v>40</v>
      </c>
      <c r="L6">
        <v>1</v>
      </c>
    </row>
    <row r="7" spans="1:14" ht="12.75">
      <c r="A7">
        <v>5</v>
      </c>
      <c r="B7" t="s">
        <v>45</v>
      </c>
      <c r="C7">
        <v>4</v>
      </c>
      <c r="D7" t="s">
        <v>47</v>
      </c>
      <c r="F7">
        <v>5</v>
      </c>
      <c r="G7">
        <v>25</v>
      </c>
      <c r="H7">
        <v>3</v>
      </c>
      <c r="I7">
        <v>2</v>
      </c>
      <c r="J7" t="s">
        <v>50</v>
      </c>
      <c r="L7">
        <v>3</v>
      </c>
      <c r="M7" t="s">
        <v>51</v>
      </c>
      <c r="N7" s="2">
        <v>0.6</v>
      </c>
    </row>
    <row r="8" spans="1:12" ht="12.75">
      <c r="A8">
        <v>6</v>
      </c>
      <c r="B8" t="s">
        <v>44</v>
      </c>
      <c r="C8">
        <v>2</v>
      </c>
      <c r="D8" t="s">
        <v>47</v>
      </c>
      <c r="F8">
        <v>4</v>
      </c>
      <c r="G8">
        <v>2</v>
      </c>
      <c r="H8">
        <v>3</v>
      </c>
      <c r="I8">
        <v>2</v>
      </c>
      <c r="J8" t="s">
        <v>52</v>
      </c>
      <c r="L8">
        <v>2</v>
      </c>
    </row>
    <row r="9" spans="1:14" ht="12.75">
      <c r="A9">
        <v>7</v>
      </c>
      <c r="B9" t="s">
        <v>44</v>
      </c>
      <c r="C9">
        <v>2</v>
      </c>
      <c r="D9" t="s">
        <v>47</v>
      </c>
      <c r="F9">
        <v>7</v>
      </c>
      <c r="G9">
        <v>15</v>
      </c>
      <c r="H9">
        <v>3</v>
      </c>
      <c r="I9">
        <v>3</v>
      </c>
      <c r="J9" t="s">
        <v>41</v>
      </c>
      <c r="L9">
        <v>2</v>
      </c>
      <c r="M9" t="s">
        <v>51</v>
      </c>
      <c r="N9" s="2">
        <v>0.2</v>
      </c>
    </row>
    <row r="10" spans="1:12" ht="12.75">
      <c r="A10">
        <v>8</v>
      </c>
      <c r="B10" t="s">
        <v>45</v>
      </c>
      <c r="D10" t="s">
        <v>53</v>
      </c>
      <c r="F10">
        <v>20</v>
      </c>
      <c r="G10">
        <v>25</v>
      </c>
      <c r="H10">
        <v>1</v>
      </c>
      <c r="I10">
        <v>4</v>
      </c>
      <c r="K10" t="s">
        <v>54</v>
      </c>
      <c r="L10">
        <v>1</v>
      </c>
    </row>
    <row r="11" spans="1:12" ht="12.75">
      <c r="A11">
        <v>9</v>
      </c>
      <c r="B11" t="s">
        <v>48</v>
      </c>
      <c r="D11" t="s">
        <v>55</v>
      </c>
      <c r="F11">
        <v>18</v>
      </c>
      <c r="G11">
        <v>5</v>
      </c>
      <c r="H11">
        <v>1</v>
      </c>
      <c r="I11">
        <v>4</v>
      </c>
      <c r="K11" t="s">
        <v>54</v>
      </c>
      <c r="L11">
        <v>1</v>
      </c>
    </row>
    <row r="12" spans="1:12" ht="12.75">
      <c r="A12">
        <v>10</v>
      </c>
      <c r="B12" t="s">
        <v>48</v>
      </c>
      <c r="C12">
        <v>2</v>
      </c>
      <c r="D12" t="s">
        <v>47</v>
      </c>
      <c r="F12">
        <v>20</v>
      </c>
      <c r="G12">
        <v>50</v>
      </c>
      <c r="H12">
        <v>2</v>
      </c>
      <c r="I12">
        <v>3</v>
      </c>
      <c r="J12" t="s">
        <v>56</v>
      </c>
      <c r="L12">
        <v>4</v>
      </c>
    </row>
    <row r="13" spans="1:12" ht="12.75">
      <c r="A13">
        <v>11</v>
      </c>
      <c r="B13" t="s">
        <v>48</v>
      </c>
      <c r="C13">
        <v>2</v>
      </c>
      <c r="D13" t="s">
        <v>47</v>
      </c>
      <c r="F13">
        <v>6</v>
      </c>
      <c r="G13">
        <v>10</v>
      </c>
      <c r="H13">
        <v>3</v>
      </c>
      <c r="I13">
        <v>2</v>
      </c>
      <c r="K13" t="s">
        <v>57</v>
      </c>
      <c r="L13">
        <v>3</v>
      </c>
    </row>
    <row r="14" spans="1:12" ht="12.75">
      <c r="A14">
        <v>12</v>
      </c>
      <c r="B14" t="s">
        <v>48</v>
      </c>
      <c r="C14">
        <v>2</v>
      </c>
      <c r="D14" t="s">
        <v>47</v>
      </c>
      <c r="F14">
        <v>5</v>
      </c>
      <c r="G14">
        <v>15</v>
      </c>
      <c r="H14">
        <v>2</v>
      </c>
      <c r="I14">
        <v>3</v>
      </c>
      <c r="J14" t="s">
        <v>58</v>
      </c>
      <c r="K14" t="s">
        <v>59</v>
      </c>
      <c r="L14">
        <v>2</v>
      </c>
    </row>
    <row r="15" spans="1:12" ht="12.75">
      <c r="A15">
        <v>13</v>
      </c>
      <c r="B15" t="s">
        <v>45</v>
      </c>
      <c r="C15">
        <v>4</v>
      </c>
      <c r="D15" t="s">
        <v>47</v>
      </c>
      <c r="F15">
        <v>10</v>
      </c>
      <c r="G15">
        <v>8</v>
      </c>
      <c r="H15">
        <v>1</v>
      </c>
      <c r="I15">
        <v>2</v>
      </c>
      <c r="J15" t="s">
        <v>60</v>
      </c>
      <c r="L15">
        <v>2</v>
      </c>
    </row>
    <row r="16" spans="1:11" ht="12.75">
      <c r="A16">
        <v>14</v>
      </c>
      <c r="B16" t="s">
        <v>45</v>
      </c>
      <c r="C16">
        <v>4</v>
      </c>
      <c r="D16" t="s">
        <v>47</v>
      </c>
      <c r="F16">
        <v>3</v>
      </c>
      <c r="G16">
        <v>15</v>
      </c>
      <c r="H16">
        <v>0</v>
      </c>
      <c r="I16">
        <v>3</v>
      </c>
      <c r="J16" t="s">
        <v>61</v>
      </c>
      <c r="K16" t="s">
        <v>62</v>
      </c>
    </row>
    <row r="17" spans="1:13" ht="12.75">
      <c r="A17">
        <v>15</v>
      </c>
      <c r="B17" t="s">
        <v>45</v>
      </c>
      <c r="C17">
        <v>4</v>
      </c>
      <c r="D17" t="s">
        <v>47</v>
      </c>
      <c r="F17">
        <v>7</v>
      </c>
      <c r="G17">
        <v>40</v>
      </c>
      <c r="H17">
        <v>2</v>
      </c>
      <c r="I17">
        <v>2</v>
      </c>
      <c r="K17" t="s">
        <v>64</v>
      </c>
      <c r="L17">
        <v>4</v>
      </c>
      <c r="M17" t="s">
        <v>65</v>
      </c>
    </row>
    <row r="18" spans="1:12" ht="12.75">
      <c r="A18">
        <v>16</v>
      </c>
      <c r="B18" t="s">
        <v>48</v>
      </c>
      <c r="C18">
        <v>2</v>
      </c>
      <c r="D18" t="s">
        <v>47</v>
      </c>
      <c r="F18">
        <v>2</v>
      </c>
      <c r="G18">
        <v>4</v>
      </c>
      <c r="H18">
        <v>2</v>
      </c>
      <c r="I18">
        <v>4</v>
      </c>
      <c r="K18" t="s">
        <v>54</v>
      </c>
      <c r="L18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9"/>
  <sheetViews>
    <sheetView zoomScale="55" zoomScaleNormal="55" workbookViewId="0" topLeftCell="A1">
      <selection activeCell="G20" sqref="G20"/>
    </sheetView>
  </sheetViews>
  <sheetFormatPr defaultColWidth="9.140625" defaultRowHeight="12.75"/>
  <cols>
    <col min="1" max="1" width="17.28125" style="0" customWidth="1"/>
    <col min="2" max="2" width="30.140625" style="0" customWidth="1"/>
  </cols>
  <sheetData>
    <row r="1" spans="5:19" ht="27">
      <c r="E1" s="23" t="s">
        <v>128</v>
      </c>
      <c r="L1" s="23" t="s">
        <v>4</v>
      </c>
      <c r="S1" s="23" t="s">
        <v>36</v>
      </c>
    </row>
    <row r="2" spans="5:22" ht="12.75">
      <c r="E2" s="11" t="s">
        <v>103</v>
      </c>
      <c r="F2" s="11" t="s">
        <v>105</v>
      </c>
      <c r="G2" s="11" t="s">
        <v>111</v>
      </c>
      <c r="H2" s="11" t="s">
        <v>113</v>
      </c>
      <c r="I2" s="11" t="s">
        <v>109</v>
      </c>
      <c r="J2" s="11" t="s">
        <v>117</v>
      </c>
      <c r="L2" s="11" t="s">
        <v>106</v>
      </c>
      <c r="M2" s="11" t="s">
        <v>114</v>
      </c>
      <c r="N2" s="11" t="s">
        <v>107</v>
      </c>
      <c r="O2" s="11" t="s">
        <v>110</v>
      </c>
      <c r="P2" s="11" t="s">
        <v>115</v>
      </c>
      <c r="Q2" s="11" t="s">
        <v>118</v>
      </c>
      <c r="S2" s="11" t="s">
        <v>104</v>
      </c>
      <c r="T2" s="11" t="s">
        <v>112</v>
      </c>
      <c r="U2" s="11" t="s">
        <v>108</v>
      </c>
      <c r="V2" s="11" t="s">
        <v>116</v>
      </c>
    </row>
    <row r="3" spans="1:22" ht="12.75">
      <c r="A3" t="str">
        <f>'[1]Selection Results by User'!A2</f>
        <v>SimpleDate</v>
      </c>
      <c r="B3" t="str">
        <f>'[1]Selection Results by User'!B2</f>
        <v>c=='</v>
      </c>
      <c r="E3" s="24" t="str">
        <f>'[1]Selection Results by User'!C2</f>
        <v>X</v>
      </c>
      <c r="F3">
        <v>82149</v>
      </c>
      <c r="G3" s="24" t="s">
        <v>127</v>
      </c>
      <c r="H3" s="24" t="s">
        <v>127</v>
      </c>
      <c r="I3">
        <v>37524</v>
      </c>
      <c r="J3">
        <v>21982</v>
      </c>
      <c r="L3">
        <v>9473</v>
      </c>
      <c r="M3">
        <v>11096</v>
      </c>
      <c r="N3" s="14">
        <v>9143</v>
      </c>
      <c r="O3">
        <v>11416</v>
      </c>
      <c r="P3" s="14">
        <v>7877</v>
      </c>
      <c r="Q3">
        <v>12668</v>
      </c>
      <c r="S3">
        <v>45565</v>
      </c>
      <c r="T3">
        <v>5498</v>
      </c>
      <c r="U3">
        <v>5948</v>
      </c>
      <c r="V3">
        <v>8682</v>
      </c>
    </row>
    <row r="4" spans="2:22" ht="12.75">
      <c r="B4" t="str">
        <f>'[1]Selection Results by User'!B3</f>
        <v>inQuote</v>
      </c>
      <c r="E4">
        <f>'[1]Selection Results by User'!C3</f>
        <v>12488</v>
      </c>
      <c r="F4">
        <v>9293</v>
      </c>
      <c r="G4">
        <v>2994</v>
      </c>
      <c r="H4">
        <v>3434</v>
      </c>
      <c r="I4">
        <v>8893</v>
      </c>
      <c r="J4">
        <v>2844</v>
      </c>
      <c r="L4">
        <v>4457</v>
      </c>
      <c r="M4">
        <v>4836</v>
      </c>
      <c r="N4">
        <v>2814</v>
      </c>
      <c r="O4">
        <v>4737</v>
      </c>
      <c r="P4">
        <v>5899</v>
      </c>
      <c r="Q4">
        <v>4727</v>
      </c>
      <c r="S4">
        <v>7421</v>
      </c>
      <c r="T4">
        <v>6970</v>
      </c>
      <c r="U4">
        <v>10125</v>
      </c>
      <c r="V4">
        <v>7471</v>
      </c>
    </row>
    <row r="5" spans="2:22" ht="12.75">
      <c r="B5" t="str">
        <f>'[1]Selection Results by User'!B4</f>
        <v>!c(</v>
      </c>
      <c r="E5" s="24" t="str">
        <f>'[1]Selection Results by User'!C4</f>
        <v>X</v>
      </c>
      <c r="F5">
        <v>20239</v>
      </c>
      <c r="G5">
        <v>17766</v>
      </c>
      <c r="H5" s="24" t="s">
        <v>127</v>
      </c>
      <c r="I5">
        <v>28331</v>
      </c>
      <c r="J5">
        <v>9003</v>
      </c>
      <c r="L5">
        <v>8772</v>
      </c>
      <c r="M5">
        <v>9574</v>
      </c>
      <c r="N5">
        <v>6289</v>
      </c>
      <c r="O5">
        <v>11987</v>
      </c>
      <c r="P5">
        <v>7861</v>
      </c>
      <c r="Q5">
        <v>6619</v>
      </c>
      <c r="S5">
        <v>6750</v>
      </c>
      <c r="T5">
        <v>4586</v>
      </c>
      <c r="U5">
        <v>4697</v>
      </c>
      <c r="V5">
        <v>12358</v>
      </c>
    </row>
    <row r="6" spans="2:22" ht="12.75">
      <c r="B6" t="str">
        <f>'[1]Selection Results by User'!B5</f>
        <v>tag=</v>
      </c>
      <c r="E6" s="14">
        <f>'[1]Selection Results by User'!C5</f>
        <v>7251</v>
      </c>
      <c r="F6">
        <v>6469</v>
      </c>
      <c r="G6">
        <v>3615</v>
      </c>
      <c r="H6">
        <v>4476</v>
      </c>
      <c r="I6">
        <v>8051</v>
      </c>
      <c r="J6">
        <v>3976</v>
      </c>
      <c r="L6">
        <v>5118</v>
      </c>
      <c r="M6">
        <v>7090</v>
      </c>
      <c r="N6">
        <v>2714</v>
      </c>
      <c r="O6">
        <v>6549</v>
      </c>
      <c r="P6">
        <v>6089</v>
      </c>
      <c r="Q6">
        <v>4637</v>
      </c>
      <c r="S6">
        <v>6499</v>
      </c>
      <c r="T6">
        <v>5178</v>
      </c>
      <c r="U6">
        <v>4186</v>
      </c>
      <c r="V6">
        <v>9493</v>
      </c>
    </row>
    <row r="7" spans="2:22" ht="12.75">
      <c r="B7" t="str">
        <f>'[1]Selection Results by User'!B6</f>
        <v>lastTag==</v>
      </c>
      <c r="E7">
        <f>'[1]Selection Results by User'!C6</f>
        <v>10635</v>
      </c>
      <c r="F7">
        <v>1743</v>
      </c>
      <c r="G7">
        <v>4797</v>
      </c>
      <c r="H7">
        <v>3045</v>
      </c>
      <c r="I7">
        <v>5899</v>
      </c>
      <c r="J7">
        <v>2413</v>
      </c>
      <c r="L7">
        <v>3725</v>
      </c>
      <c r="M7">
        <v>4968</v>
      </c>
      <c r="N7">
        <v>2925</v>
      </c>
      <c r="O7">
        <v>5468</v>
      </c>
      <c r="P7">
        <v>4046</v>
      </c>
      <c r="Q7">
        <v>6519</v>
      </c>
      <c r="S7">
        <v>5187</v>
      </c>
      <c r="T7">
        <v>4526</v>
      </c>
      <c r="U7">
        <v>5728</v>
      </c>
      <c r="V7">
        <v>4647</v>
      </c>
    </row>
    <row r="8" spans="2:22" ht="12.75">
      <c r="B8" t="str">
        <f>'[1]Selection Results by User'!B7</f>
        <v>inQuote</v>
      </c>
      <c r="E8">
        <f>'[1]Selection Results by User'!C7</f>
        <v>5778</v>
      </c>
      <c r="F8">
        <v>2093</v>
      </c>
      <c r="G8">
        <v>9003</v>
      </c>
      <c r="H8">
        <v>2594</v>
      </c>
      <c r="I8">
        <v>7120</v>
      </c>
      <c r="J8">
        <v>3014</v>
      </c>
      <c r="L8">
        <v>4577</v>
      </c>
      <c r="M8">
        <v>2633</v>
      </c>
      <c r="N8">
        <v>2293</v>
      </c>
      <c r="O8">
        <v>5819</v>
      </c>
      <c r="P8">
        <v>4316</v>
      </c>
      <c r="Q8">
        <v>9374</v>
      </c>
      <c r="S8">
        <v>5088</v>
      </c>
      <c r="T8">
        <v>4226</v>
      </c>
      <c r="U8">
        <v>3735</v>
      </c>
      <c r="V8">
        <v>5268</v>
      </c>
    </row>
    <row r="9" spans="2:22" ht="12.75">
      <c r="B9" t="str">
        <f>'[1]Selection Results by User'!B8</f>
        <v>count</v>
      </c>
      <c r="E9">
        <f>'[1]Selection Results by User'!C8</f>
        <v>3706</v>
      </c>
      <c r="F9">
        <v>2724</v>
      </c>
      <c r="G9">
        <v>1202</v>
      </c>
      <c r="H9">
        <v>951</v>
      </c>
      <c r="I9">
        <v>7721</v>
      </c>
      <c r="J9">
        <v>1402</v>
      </c>
      <c r="L9" t="s">
        <v>19</v>
      </c>
      <c r="M9">
        <v>2744</v>
      </c>
      <c r="N9">
        <v>6459</v>
      </c>
      <c r="O9">
        <v>3324</v>
      </c>
      <c r="P9">
        <v>9323</v>
      </c>
      <c r="Q9">
        <v>4166</v>
      </c>
      <c r="S9">
        <v>4166</v>
      </c>
      <c r="T9">
        <v>3846</v>
      </c>
      <c r="U9">
        <v>3375</v>
      </c>
      <c r="V9">
        <v>7030</v>
      </c>
    </row>
    <row r="11" spans="1:22" ht="12.75">
      <c r="A11" t="str">
        <f>'[1]Selection Results by User'!A10</f>
        <v>StartStopB</v>
      </c>
      <c r="B11" t="str">
        <f>'[1]Selection Results by User'!B10</f>
        <v>bDebugLog</v>
      </c>
      <c r="E11">
        <f>'[1]Selection Results by User'!C10</f>
        <v>9463</v>
      </c>
      <c r="F11">
        <v>20219</v>
      </c>
      <c r="G11">
        <v>6640</v>
      </c>
      <c r="H11">
        <v>3966</v>
      </c>
      <c r="I11">
        <v>20519</v>
      </c>
      <c r="J11">
        <v>4576</v>
      </c>
      <c r="L11" t="s">
        <v>19</v>
      </c>
      <c r="M11">
        <v>3825</v>
      </c>
      <c r="N11">
        <v>7972</v>
      </c>
      <c r="O11">
        <v>4586</v>
      </c>
      <c r="P11">
        <v>3435</v>
      </c>
      <c r="Q11">
        <v>4356</v>
      </c>
      <c r="S11" t="s">
        <v>19</v>
      </c>
      <c r="T11">
        <v>3245</v>
      </c>
      <c r="U11">
        <v>2804</v>
      </c>
      <c r="V11">
        <v>9975</v>
      </c>
    </row>
    <row r="12" spans="2:22" ht="12.75">
      <c r="B12" t="str">
        <f>'[1]Selection Results by User'!B11</f>
        <v>!dl</v>
      </c>
      <c r="E12">
        <f>'[1]Selection Results by User'!C11</f>
        <v>2924</v>
      </c>
      <c r="F12">
        <v>5337</v>
      </c>
      <c r="G12">
        <v>5107</v>
      </c>
      <c r="H12">
        <v>2424</v>
      </c>
      <c r="I12">
        <v>5808</v>
      </c>
      <c r="J12">
        <v>2654</v>
      </c>
      <c r="L12" t="s">
        <v>19</v>
      </c>
      <c r="M12">
        <v>4307</v>
      </c>
      <c r="N12">
        <v>3275</v>
      </c>
      <c r="O12">
        <v>3295</v>
      </c>
      <c r="P12">
        <v>3435</v>
      </c>
      <c r="Q12">
        <v>2443</v>
      </c>
      <c r="S12" t="s">
        <v>19</v>
      </c>
      <c r="T12">
        <v>3645</v>
      </c>
      <c r="U12">
        <v>2814</v>
      </c>
      <c r="V12">
        <v>11576</v>
      </c>
    </row>
    <row r="13" spans="2:22" ht="12.75">
      <c r="B13" t="str">
        <f>'[1]Selection Results by User'!B12</f>
        <v>dl.getStats</v>
      </c>
      <c r="E13">
        <f>'[1]Selection Results by User'!C12</f>
        <v>4958</v>
      </c>
      <c r="F13">
        <v>13430</v>
      </c>
      <c r="G13">
        <v>4376</v>
      </c>
      <c r="H13">
        <v>2513</v>
      </c>
      <c r="I13">
        <v>6460</v>
      </c>
      <c r="J13">
        <v>3295</v>
      </c>
      <c r="L13" t="s">
        <v>19</v>
      </c>
      <c r="M13">
        <v>3004</v>
      </c>
      <c r="N13">
        <v>1872</v>
      </c>
      <c r="O13">
        <v>3986</v>
      </c>
      <c r="P13">
        <v>3044</v>
      </c>
      <c r="Q13">
        <v>2524</v>
      </c>
      <c r="S13" t="s">
        <v>19</v>
      </c>
      <c r="T13">
        <v>3455</v>
      </c>
      <c r="U13">
        <v>2734</v>
      </c>
      <c r="V13">
        <v>7101</v>
      </c>
    </row>
    <row r="14" spans="2:22" ht="12.75">
      <c r="B14" t="str">
        <f>'[1]Selection Results by User'!B13</f>
        <v>dl.getState</v>
      </c>
      <c r="E14">
        <f>'[1]Selection Results by User'!C13</f>
        <v>6449</v>
      </c>
      <c r="F14">
        <v>8712</v>
      </c>
      <c r="G14">
        <v>11647</v>
      </c>
      <c r="H14">
        <v>2995</v>
      </c>
      <c r="I14">
        <v>6549</v>
      </c>
      <c r="J14">
        <v>1682</v>
      </c>
      <c r="L14" t="s">
        <v>19</v>
      </c>
      <c r="M14">
        <v>3074</v>
      </c>
      <c r="N14">
        <v>1693</v>
      </c>
      <c r="O14">
        <v>4566</v>
      </c>
      <c r="P14">
        <v>3315</v>
      </c>
      <c r="Q14">
        <v>3866</v>
      </c>
      <c r="S14" t="s">
        <v>19</v>
      </c>
      <c r="T14">
        <v>4386</v>
      </c>
      <c r="U14">
        <v>3455</v>
      </c>
      <c r="V14">
        <v>5628</v>
      </c>
    </row>
    <row r="15" spans="2:22" ht="12.75">
      <c r="B15" t="str">
        <f>'[1]Selection Results by User'!B14</f>
        <v>numPeers&gt;0</v>
      </c>
      <c r="E15">
        <f>'[1]Selection Results by User'!C14</f>
        <v>13689</v>
      </c>
      <c r="F15">
        <v>12608</v>
      </c>
      <c r="G15">
        <v>21371</v>
      </c>
      <c r="H15">
        <v>4977</v>
      </c>
      <c r="I15">
        <v>16654</v>
      </c>
      <c r="J15" s="19" t="s">
        <v>127</v>
      </c>
      <c r="L15">
        <v>5548</v>
      </c>
      <c r="M15">
        <v>5538</v>
      </c>
      <c r="N15">
        <v>7871</v>
      </c>
      <c r="O15">
        <v>5969</v>
      </c>
      <c r="P15">
        <v>7501</v>
      </c>
      <c r="Q15">
        <v>3104</v>
      </c>
      <c r="S15" t="s">
        <v>19</v>
      </c>
      <c r="T15">
        <v>6139</v>
      </c>
      <c r="U15">
        <v>5888</v>
      </c>
      <c r="V15">
        <v>6519</v>
      </c>
    </row>
    <row r="16" spans="2:22" ht="12.75">
      <c r="B16" t="str">
        <f>'[1]Selection Results by User'!B15</f>
        <v>numPeers==0</v>
      </c>
      <c r="E16">
        <f>'[1]Selection Results by User'!C15</f>
        <v>7782</v>
      </c>
      <c r="F16">
        <v>7311</v>
      </c>
      <c r="G16">
        <v>8802</v>
      </c>
      <c r="H16">
        <v>4927</v>
      </c>
      <c r="I16">
        <v>7491</v>
      </c>
      <c r="J16">
        <v>2494</v>
      </c>
      <c r="L16" t="s">
        <v>19</v>
      </c>
      <c r="M16">
        <v>3976</v>
      </c>
      <c r="N16">
        <v>2914</v>
      </c>
      <c r="O16">
        <v>6689</v>
      </c>
      <c r="P16">
        <v>6359</v>
      </c>
      <c r="Q16">
        <v>5518</v>
      </c>
      <c r="S16" t="s">
        <v>19</v>
      </c>
      <c r="T16">
        <v>4276</v>
      </c>
      <c r="U16">
        <v>2294</v>
      </c>
      <c r="V16">
        <v>4727</v>
      </c>
    </row>
    <row r="17" spans="2:22" ht="12.75">
      <c r="B17" t="str">
        <f>'[1]Selection Results by User'!B16</f>
        <v>bDebugLog</v>
      </c>
      <c r="E17">
        <f>'[1]Selection Results by User'!C16</f>
        <v>6449</v>
      </c>
      <c r="F17">
        <v>5498</v>
      </c>
      <c r="G17" s="19" t="s">
        <v>127</v>
      </c>
      <c r="H17" s="19" t="s">
        <v>127</v>
      </c>
      <c r="I17">
        <v>11206</v>
      </c>
      <c r="J17">
        <v>5197</v>
      </c>
      <c r="L17" t="s">
        <v>19</v>
      </c>
      <c r="M17">
        <v>6529</v>
      </c>
      <c r="N17" s="24" t="s">
        <v>127</v>
      </c>
      <c r="O17">
        <v>10866</v>
      </c>
      <c r="P17">
        <v>9003</v>
      </c>
      <c r="Q17">
        <v>10936</v>
      </c>
      <c r="S17" t="s">
        <v>19</v>
      </c>
      <c r="T17">
        <v>4216</v>
      </c>
      <c r="U17">
        <v>3605</v>
      </c>
      <c r="V17">
        <v>7340</v>
      </c>
    </row>
    <row r="18" spans="2:22" ht="12.75">
      <c r="B18" t="str">
        <f>'[1]Selection Results by User'!B17</f>
        <v>!bLastMatched</v>
      </c>
      <c r="E18">
        <f>'[1]Selection Results by User'!C17</f>
        <v>5247</v>
      </c>
      <c r="F18">
        <v>4046</v>
      </c>
      <c r="G18" t="s">
        <v>19</v>
      </c>
      <c r="H18" t="s">
        <v>19</v>
      </c>
      <c r="I18">
        <v>6780</v>
      </c>
      <c r="J18">
        <v>2894</v>
      </c>
      <c r="L18" t="s">
        <v>19</v>
      </c>
      <c r="M18">
        <v>3315</v>
      </c>
      <c r="N18">
        <v>2784</v>
      </c>
      <c r="O18">
        <v>4186</v>
      </c>
      <c r="P18">
        <v>5448</v>
      </c>
      <c r="Q18">
        <v>4276</v>
      </c>
      <c r="S18" t="s">
        <v>19</v>
      </c>
      <c r="T18">
        <v>4126</v>
      </c>
      <c r="U18">
        <v>4056</v>
      </c>
      <c r="V18">
        <v>6239</v>
      </c>
    </row>
    <row r="19" spans="2:22" ht="12.75">
      <c r="B19" t="str">
        <f>'[1]Selection Results by User'!B18</f>
        <v>bLastMatched</v>
      </c>
      <c r="E19">
        <f>'[1]Selection Results by User'!C18</f>
        <v>5348</v>
      </c>
      <c r="F19">
        <v>12978</v>
      </c>
      <c r="G19" t="s">
        <v>19</v>
      </c>
      <c r="H19" t="s">
        <v>19</v>
      </c>
      <c r="I19">
        <v>5137</v>
      </c>
      <c r="J19">
        <v>1402</v>
      </c>
      <c r="L19" t="s">
        <v>19</v>
      </c>
      <c r="M19">
        <v>3375</v>
      </c>
      <c r="N19">
        <v>3295</v>
      </c>
      <c r="O19">
        <v>4997</v>
      </c>
      <c r="P19">
        <v>3164</v>
      </c>
      <c r="Q19">
        <v>3495</v>
      </c>
      <c r="S19" t="s">
        <v>19</v>
      </c>
      <c r="T19">
        <v>4196</v>
      </c>
      <c r="U19">
        <v>4827</v>
      </c>
      <c r="V19">
        <v>4577</v>
      </c>
    </row>
    <row r="20" spans="2:22" ht="12.75">
      <c r="B20" t="str">
        <f>'[1]Selection Results by User'!B19</f>
        <v>!bLastMatched</v>
      </c>
      <c r="E20">
        <f>'[1]Selection Results by User'!C19</f>
        <v>10676</v>
      </c>
      <c r="F20">
        <v>32437</v>
      </c>
      <c r="G20">
        <v>1602</v>
      </c>
      <c r="H20">
        <v>4356</v>
      </c>
      <c r="I20">
        <v>14922</v>
      </c>
      <c r="J20">
        <v>4106</v>
      </c>
      <c r="L20">
        <v>6289</v>
      </c>
      <c r="M20">
        <v>5508</v>
      </c>
      <c r="N20">
        <v>3575</v>
      </c>
      <c r="O20">
        <v>9093</v>
      </c>
      <c r="P20">
        <v>8132</v>
      </c>
      <c r="Q20">
        <v>4286</v>
      </c>
      <c r="S20" t="s">
        <v>19</v>
      </c>
      <c r="T20">
        <v>4076</v>
      </c>
      <c r="U20">
        <v>2834</v>
      </c>
      <c r="V20">
        <v>3495</v>
      </c>
    </row>
    <row r="21" spans="2:22" ht="12.75">
      <c r="B21" t="str">
        <f>'[1]Selection Results by User'!B20</f>
        <v>!bLastMatched</v>
      </c>
      <c r="E21">
        <f>'[1]Selection Results by User'!C20</f>
        <v>8091</v>
      </c>
      <c r="F21">
        <v>25547</v>
      </c>
      <c r="G21">
        <v>70041</v>
      </c>
      <c r="H21">
        <v>5859</v>
      </c>
      <c r="I21" t="s">
        <v>19</v>
      </c>
      <c r="J21">
        <v>8472</v>
      </c>
      <c r="L21">
        <v>13089</v>
      </c>
      <c r="M21">
        <v>6990</v>
      </c>
      <c r="N21">
        <v>4527</v>
      </c>
      <c r="O21">
        <v>10145</v>
      </c>
      <c r="P21">
        <v>7611</v>
      </c>
      <c r="Q21">
        <v>4667</v>
      </c>
      <c r="S21" t="s">
        <v>19</v>
      </c>
      <c r="T21">
        <v>6490</v>
      </c>
      <c r="U21">
        <v>4616</v>
      </c>
      <c r="V21">
        <v>4587</v>
      </c>
    </row>
    <row r="22" spans="2:22" ht="12.75">
      <c r="B22" t="str">
        <f>'[1]Selection Results by User'!B21</f>
        <v>iFirstPriorityType</v>
      </c>
      <c r="E22">
        <f>'[1]Selection Results by User'!C21</f>
        <v>5077</v>
      </c>
      <c r="F22">
        <v>6018</v>
      </c>
      <c r="G22">
        <v>3805</v>
      </c>
      <c r="H22">
        <v>2754</v>
      </c>
      <c r="I22">
        <v>4166</v>
      </c>
      <c r="J22">
        <v>2414</v>
      </c>
      <c r="L22">
        <v>4326</v>
      </c>
      <c r="M22">
        <v>2994</v>
      </c>
      <c r="N22">
        <v>1732</v>
      </c>
      <c r="O22">
        <v>6009</v>
      </c>
      <c r="P22">
        <v>5618</v>
      </c>
      <c r="Q22">
        <v>4566</v>
      </c>
      <c r="S22" t="s">
        <v>19</v>
      </c>
      <c r="T22">
        <v>4196</v>
      </c>
      <c r="U22">
        <v>4246</v>
      </c>
      <c r="V22">
        <v>4396</v>
      </c>
    </row>
    <row r="23" spans="2:22" ht="12.75">
      <c r="B23" t="str">
        <f>'[1]Selection Results by User'!B22</f>
        <v>bDebugLog</v>
      </c>
      <c r="E23">
        <f>'[1]Selection Results by User'!C22</f>
        <v>5158</v>
      </c>
      <c r="F23">
        <v>2995</v>
      </c>
      <c r="G23">
        <v>2945</v>
      </c>
      <c r="H23">
        <v>2874</v>
      </c>
      <c r="I23">
        <v>4937</v>
      </c>
      <c r="J23">
        <v>5538</v>
      </c>
      <c r="L23">
        <v>5748</v>
      </c>
      <c r="M23">
        <v>4637</v>
      </c>
      <c r="N23" s="24" t="s">
        <v>127</v>
      </c>
      <c r="O23">
        <v>9714</v>
      </c>
      <c r="P23">
        <v>5868</v>
      </c>
      <c r="Q23" s="18" t="s">
        <v>127</v>
      </c>
      <c r="S23" t="s">
        <v>19</v>
      </c>
      <c r="T23">
        <v>3755</v>
      </c>
      <c r="U23">
        <v>3065</v>
      </c>
      <c r="V23">
        <v>6349</v>
      </c>
    </row>
    <row r="25" spans="1:22" ht="12.75">
      <c r="A25" t="str">
        <f>'[1]Selection Results by User'!A24</f>
        <v>PyAutoIndent</v>
      </c>
      <c r="B25" t="str">
        <f>'[1]Selection Results by User'!B24</f>
        <v>command</v>
      </c>
      <c r="E25" s="24" t="str">
        <f>'[1]Selection Results by User'!C24</f>
        <v>X</v>
      </c>
      <c r="F25">
        <v>74857</v>
      </c>
      <c r="G25">
        <v>63722</v>
      </c>
      <c r="H25" s="24" t="s">
        <v>127</v>
      </c>
      <c r="I25" s="24" t="s">
        <v>127</v>
      </c>
      <c r="J25">
        <v>24976</v>
      </c>
      <c r="L25">
        <v>5968</v>
      </c>
      <c r="M25">
        <v>11347</v>
      </c>
      <c r="N25">
        <v>10134</v>
      </c>
      <c r="O25">
        <v>14211</v>
      </c>
      <c r="P25">
        <v>14080</v>
      </c>
      <c r="Q25">
        <v>18147</v>
      </c>
      <c r="S25">
        <v>9974</v>
      </c>
      <c r="T25">
        <v>4266</v>
      </c>
      <c r="U25">
        <v>3525</v>
      </c>
      <c r="V25">
        <v>3285</v>
      </c>
    </row>
    <row r="26" spans="11:18" ht="12.75">
      <c r="K26" t="e">
        <f>AVERAGE(K3:K25)</f>
        <v>#DIV/0!</v>
      </c>
      <c r="R26" t="e">
        <f>AVERAGE(R3:R25)</f>
        <v>#DIV/0!</v>
      </c>
    </row>
    <row r="27" spans="9:26" ht="12.75">
      <c r="I27" s="11" t="s">
        <v>107</v>
      </c>
      <c r="J27" s="11" t="s">
        <v>115</v>
      </c>
      <c r="L27" s="11" t="s">
        <v>103</v>
      </c>
      <c r="M27" s="11" t="s">
        <v>104</v>
      </c>
      <c r="N27" s="11" t="s">
        <v>111</v>
      </c>
      <c r="O27" s="11" t="s">
        <v>112</v>
      </c>
      <c r="P27" s="11" t="s">
        <v>108</v>
      </c>
      <c r="Q27" s="11" t="s">
        <v>116</v>
      </c>
      <c r="S27" s="11" t="s">
        <v>105</v>
      </c>
      <c r="T27" s="11" t="s">
        <v>106</v>
      </c>
      <c r="U27" s="11" t="s">
        <v>113</v>
      </c>
      <c r="V27" s="11" t="s">
        <v>114</v>
      </c>
      <c r="W27" s="11" t="s">
        <v>109</v>
      </c>
      <c r="X27" s="11" t="s">
        <v>110</v>
      </c>
      <c r="Y27" s="11" t="s">
        <v>117</v>
      </c>
      <c r="Z27" s="11" t="s">
        <v>118</v>
      </c>
    </row>
    <row r="28" spans="1:26" ht="12.75">
      <c r="A28" t="str">
        <f>'[1]Selection Results by User'!A27</f>
        <v>StartStop</v>
      </c>
      <c r="B28" t="str">
        <f>'[1]Selection Results by User'!B27</f>
        <v>numCompleted</v>
      </c>
      <c r="I28">
        <v>4126</v>
      </c>
      <c r="J28">
        <v>5959</v>
      </c>
      <c r="L28">
        <v>4266</v>
      </c>
      <c r="M28">
        <v>3875</v>
      </c>
      <c r="N28">
        <v>7671</v>
      </c>
      <c r="O28">
        <v>2825</v>
      </c>
      <c r="P28">
        <v>3044</v>
      </c>
      <c r="Q28">
        <v>4466</v>
      </c>
      <c r="S28">
        <v>3685</v>
      </c>
      <c r="T28">
        <v>4847</v>
      </c>
      <c r="U28">
        <v>4026</v>
      </c>
      <c r="V28">
        <v>48310</v>
      </c>
      <c r="W28">
        <v>18206</v>
      </c>
      <c r="X28">
        <v>8081</v>
      </c>
      <c r="Y28">
        <v>6950</v>
      </c>
      <c r="Z28">
        <v>41309</v>
      </c>
    </row>
    <row r="29" spans="2:26" ht="12.75">
      <c r="B29" t="str">
        <f>'[1]Selection Results by User'!B28</f>
        <v>numPeers</v>
      </c>
      <c r="I29">
        <v>5818</v>
      </c>
      <c r="J29">
        <v>7821</v>
      </c>
      <c r="L29">
        <v>4486</v>
      </c>
      <c r="M29">
        <v>3576</v>
      </c>
      <c r="N29">
        <v>2493</v>
      </c>
      <c r="O29">
        <v>3545</v>
      </c>
      <c r="P29">
        <v>3285</v>
      </c>
      <c r="Q29">
        <v>5057</v>
      </c>
      <c r="S29">
        <v>3024</v>
      </c>
      <c r="T29">
        <v>8112</v>
      </c>
      <c r="U29">
        <v>4907</v>
      </c>
      <c r="V29">
        <v>15602</v>
      </c>
      <c r="W29">
        <v>13149</v>
      </c>
      <c r="X29">
        <v>9504</v>
      </c>
      <c r="Y29">
        <v>6099</v>
      </c>
      <c r="Z29">
        <v>8943</v>
      </c>
    </row>
    <row r="30" spans="2:26" ht="12.75">
      <c r="B30" t="str">
        <f>'[1]Selection Results by User'!B29</f>
        <v>isFirstPriority</v>
      </c>
      <c r="I30">
        <v>15923</v>
      </c>
      <c r="J30" s="24" t="s">
        <v>127</v>
      </c>
      <c r="L30">
        <v>14862</v>
      </c>
      <c r="M30">
        <v>9193</v>
      </c>
      <c r="N30">
        <v>14821</v>
      </c>
      <c r="O30">
        <v>9153</v>
      </c>
      <c r="P30">
        <v>6068</v>
      </c>
      <c r="Q30">
        <v>17295</v>
      </c>
      <c r="S30">
        <v>6930</v>
      </c>
      <c r="T30">
        <v>6760</v>
      </c>
      <c r="U30">
        <v>4296</v>
      </c>
      <c r="V30">
        <v>7831</v>
      </c>
      <c r="W30">
        <v>49592</v>
      </c>
      <c r="X30">
        <v>7521</v>
      </c>
      <c r="Y30">
        <v>5117</v>
      </c>
      <c r="Z30">
        <v>7972</v>
      </c>
    </row>
    <row r="31" spans="2:26" ht="12.75">
      <c r="B31" t="str">
        <f>'[1]Selection Results by User'!B30</f>
        <v>iRankType==RANK_NONE</v>
      </c>
      <c r="I31">
        <v>9373</v>
      </c>
      <c r="J31">
        <v>13359</v>
      </c>
      <c r="L31">
        <v>10024</v>
      </c>
      <c r="M31">
        <v>3325</v>
      </c>
      <c r="N31">
        <v>5057</v>
      </c>
      <c r="O31">
        <v>8772</v>
      </c>
      <c r="P31">
        <v>2874</v>
      </c>
      <c r="Q31">
        <v>4447</v>
      </c>
      <c r="S31">
        <v>25237</v>
      </c>
      <c r="T31">
        <v>10344</v>
      </c>
      <c r="U31">
        <v>5808</v>
      </c>
      <c r="V31">
        <v>20430</v>
      </c>
      <c r="W31">
        <v>13569</v>
      </c>
      <c r="X31">
        <v>10665</v>
      </c>
      <c r="Y31">
        <v>7591</v>
      </c>
      <c r="Z31">
        <v>13309</v>
      </c>
    </row>
    <row r="32" spans="2:26" ht="12.75">
      <c r="B32" t="str">
        <f>'[1]Selection Results by User'!B31</f>
        <v>iRankType==RANK_TIMED</v>
      </c>
      <c r="I32">
        <v>14772</v>
      </c>
      <c r="J32">
        <v>27870</v>
      </c>
      <c r="L32">
        <v>11166</v>
      </c>
      <c r="M32">
        <v>8161</v>
      </c>
      <c r="N32">
        <v>10315</v>
      </c>
      <c r="O32">
        <v>6870</v>
      </c>
      <c r="P32">
        <v>6830</v>
      </c>
      <c r="Q32">
        <v>5347</v>
      </c>
      <c r="S32">
        <v>4987</v>
      </c>
      <c r="T32">
        <v>6159</v>
      </c>
      <c r="U32">
        <v>2023</v>
      </c>
      <c r="V32" t="s">
        <v>19</v>
      </c>
      <c r="W32">
        <v>7461</v>
      </c>
      <c r="X32">
        <v>7151</v>
      </c>
      <c r="Y32">
        <v>7141</v>
      </c>
      <c r="Z32">
        <v>13479</v>
      </c>
    </row>
    <row r="33" spans="2:26" ht="12.75">
      <c r="B33" t="str">
        <f>'[1]Selection Results by User'!B32</f>
        <v>iRankType==RANK_SEEDCOUNT</v>
      </c>
      <c r="I33">
        <v>25326</v>
      </c>
      <c r="J33" t="s">
        <v>19</v>
      </c>
      <c r="L33">
        <v>7501</v>
      </c>
      <c r="M33">
        <v>7631</v>
      </c>
      <c r="N33">
        <v>13329</v>
      </c>
      <c r="O33">
        <v>6369</v>
      </c>
      <c r="P33">
        <v>5228</v>
      </c>
      <c r="Q33">
        <v>5839</v>
      </c>
      <c r="S33">
        <v>13489</v>
      </c>
      <c r="T33">
        <v>7892</v>
      </c>
      <c r="U33">
        <v>6600</v>
      </c>
      <c r="V33">
        <v>23153</v>
      </c>
      <c r="W33">
        <v>10635</v>
      </c>
      <c r="X33">
        <v>9493</v>
      </c>
      <c r="Y33">
        <v>6589</v>
      </c>
      <c r="Z33">
        <v>8983</v>
      </c>
    </row>
    <row r="34" spans="2:26" ht="12.75">
      <c r="B34" t="str">
        <f>'[1]Selection Results by User'!B33</f>
        <v>newSR</v>
      </c>
      <c r="I34">
        <v>7311</v>
      </c>
      <c r="J34">
        <v>4657</v>
      </c>
      <c r="L34">
        <v>3745</v>
      </c>
      <c r="M34">
        <v>3746</v>
      </c>
      <c r="N34">
        <v>4357</v>
      </c>
      <c r="O34">
        <v>3105</v>
      </c>
      <c r="P34">
        <v>3595</v>
      </c>
      <c r="Q34">
        <v>4756</v>
      </c>
      <c r="S34">
        <v>7521</v>
      </c>
      <c r="T34">
        <v>7550</v>
      </c>
      <c r="U34">
        <v>1452</v>
      </c>
      <c r="V34">
        <v>11667</v>
      </c>
      <c r="W34">
        <v>11577</v>
      </c>
      <c r="X34">
        <v>8703</v>
      </c>
      <c r="Y34">
        <v>5408</v>
      </c>
      <c r="Z34">
        <v>10085</v>
      </c>
    </row>
    <row r="35" spans="2:26" ht="12.75">
      <c r="B35" t="str">
        <f>'[1]Selection Results by User'!B34</f>
        <v>bScrapeResultsOK</v>
      </c>
      <c r="I35">
        <v>2744</v>
      </c>
      <c r="J35">
        <v>6570</v>
      </c>
      <c r="L35">
        <v>4166</v>
      </c>
      <c r="M35">
        <v>4086</v>
      </c>
      <c r="N35">
        <v>3364</v>
      </c>
      <c r="O35">
        <v>3064</v>
      </c>
      <c r="P35">
        <v>2734</v>
      </c>
      <c r="Q35">
        <v>10185</v>
      </c>
      <c r="S35">
        <v>2624</v>
      </c>
      <c r="T35">
        <v>4187</v>
      </c>
      <c r="U35" s="24" t="s">
        <v>127</v>
      </c>
      <c r="V35">
        <v>9393</v>
      </c>
      <c r="W35">
        <v>10795</v>
      </c>
      <c r="X35">
        <v>6569</v>
      </c>
      <c r="Y35">
        <v>4827</v>
      </c>
      <c r="Z35">
        <v>5317</v>
      </c>
    </row>
    <row r="37" spans="1:26" ht="12.75">
      <c r="A37" t="str">
        <f>'[1]Selection Results by User'!A36</f>
        <v>StreamToken</v>
      </c>
      <c r="B37" t="str">
        <f>'[1]Selection Results by User'!B36</f>
        <v>pushBack</v>
      </c>
      <c r="I37">
        <v>2173</v>
      </c>
      <c r="J37">
        <v>3976</v>
      </c>
      <c r="L37">
        <v>4316</v>
      </c>
      <c r="M37" t="s">
        <v>19</v>
      </c>
      <c r="N37">
        <v>1642</v>
      </c>
      <c r="O37">
        <v>4556</v>
      </c>
      <c r="P37">
        <v>1712</v>
      </c>
      <c r="Q37">
        <v>2244</v>
      </c>
      <c r="S37">
        <v>2163</v>
      </c>
      <c r="T37">
        <v>4777</v>
      </c>
      <c r="U37">
        <v>2093</v>
      </c>
      <c r="V37">
        <v>5628</v>
      </c>
      <c r="W37">
        <v>8772</v>
      </c>
      <c r="X37">
        <v>5988</v>
      </c>
      <c r="Y37">
        <v>5037</v>
      </c>
      <c r="Z37">
        <v>6619</v>
      </c>
    </row>
    <row r="38" spans="2:26" ht="12.75">
      <c r="B38" t="str">
        <f>'[1]Selection Results by User'!B37</f>
        <v>c&lt;0</v>
      </c>
      <c r="I38">
        <v>2654</v>
      </c>
      <c r="J38">
        <v>4105</v>
      </c>
      <c r="L38">
        <v>3656</v>
      </c>
      <c r="M38" t="s">
        <v>19</v>
      </c>
      <c r="N38">
        <v>4527</v>
      </c>
      <c r="O38">
        <v>2985</v>
      </c>
      <c r="P38">
        <v>2364</v>
      </c>
      <c r="Q38">
        <v>3795</v>
      </c>
      <c r="S38">
        <v>2323</v>
      </c>
      <c r="T38" s="19" t="s">
        <v>127</v>
      </c>
      <c r="U38">
        <v>6088</v>
      </c>
      <c r="V38">
        <v>12868</v>
      </c>
      <c r="W38">
        <v>10846</v>
      </c>
      <c r="X38">
        <v>9374</v>
      </c>
      <c r="Y38">
        <v>6900</v>
      </c>
      <c r="Z38">
        <v>10485</v>
      </c>
    </row>
    <row r="39" spans="2:26" ht="12.75">
      <c r="B39" t="str">
        <f>'[1]Selection Results by User'!B38</f>
        <v>c==SKIP_LF</v>
      </c>
      <c r="I39">
        <v>3826</v>
      </c>
      <c r="J39">
        <v>6660</v>
      </c>
      <c r="L39" s="18" t="s">
        <v>127</v>
      </c>
      <c r="M39" t="s">
        <v>19</v>
      </c>
      <c r="N39">
        <v>1873</v>
      </c>
      <c r="O39">
        <v>2894</v>
      </c>
      <c r="P39">
        <v>2353</v>
      </c>
      <c r="Q39" s="18" t="s">
        <v>127</v>
      </c>
      <c r="S39">
        <v>2564</v>
      </c>
      <c r="T39" s="14" t="s">
        <v>19</v>
      </c>
      <c r="U39">
        <v>1593</v>
      </c>
      <c r="V39">
        <v>5448</v>
      </c>
      <c r="W39">
        <v>6309</v>
      </c>
      <c r="X39">
        <v>6008</v>
      </c>
      <c r="Y39">
        <v>811</v>
      </c>
      <c r="Z39">
        <v>5268</v>
      </c>
    </row>
    <row r="40" spans="2:26" ht="12.75">
      <c r="B40" t="str">
        <f>'[1]Selection Results by User'!B39</f>
        <v>c==NEED_CHAR</v>
      </c>
      <c r="I40">
        <v>7210</v>
      </c>
      <c r="J40">
        <v>5318</v>
      </c>
      <c r="L40">
        <v>2233</v>
      </c>
      <c r="M40" t="s">
        <v>19</v>
      </c>
      <c r="N40">
        <v>1482</v>
      </c>
      <c r="O40">
        <v>5177</v>
      </c>
      <c r="P40">
        <v>3235</v>
      </c>
      <c r="Q40">
        <v>5008</v>
      </c>
      <c r="S40">
        <v>1041</v>
      </c>
      <c r="T40" t="s">
        <v>19</v>
      </c>
      <c r="U40">
        <v>2353</v>
      </c>
      <c r="V40">
        <v>5278</v>
      </c>
      <c r="W40">
        <v>6029</v>
      </c>
      <c r="X40">
        <v>6029</v>
      </c>
      <c r="Y40">
        <v>2003</v>
      </c>
      <c r="Z40">
        <v>3976</v>
      </c>
    </row>
    <row r="41" spans="2:26" ht="12.75">
      <c r="B41" t="str">
        <f>'[1]Selection Results by User'!B40</f>
        <v>c == '\r'</v>
      </c>
      <c r="I41" s="24" t="s">
        <v>127</v>
      </c>
      <c r="J41">
        <v>42901</v>
      </c>
      <c r="L41">
        <v>9774</v>
      </c>
      <c r="M41" t="s">
        <v>19</v>
      </c>
      <c r="N41">
        <v>9323</v>
      </c>
      <c r="O41">
        <v>5098</v>
      </c>
      <c r="P41">
        <v>5177</v>
      </c>
      <c r="Q41">
        <v>9413</v>
      </c>
      <c r="S41">
        <v>50633</v>
      </c>
      <c r="T41">
        <v>10035</v>
      </c>
      <c r="U41">
        <v>17786</v>
      </c>
      <c r="V41">
        <v>5618</v>
      </c>
      <c r="W41">
        <v>9643</v>
      </c>
      <c r="X41">
        <v>9614</v>
      </c>
      <c r="Y41" s="25" t="s">
        <v>127</v>
      </c>
      <c r="Z41">
        <v>5087</v>
      </c>
    </row>
    <row r="42" spans="2:26" ht="12.75">
      <c r="B42" t="str">
        <f>'[1]Selection Results by User'!B41</f>
        <v>c &lt; 0</v>
      </c>
      <c r="I42">
        <v>4006</v>
      </c>
      <c r="J42" s="19" t="s">
        <v>127</v>
      </c>
      <c r="L42">
        <v>6409</v>
      </c>
      <c r="M42" t="s">
        <v>19</v>
      </c>
      <c r="N42">
        <v>4947</v>
      </c>
      <c r="O42">
        <v>2623</v>
      </c>
      <c r="P42">
        <v>3245</v>
      </c>
      <c r="Q42">
        <v>3775</v>
      </c>
      <c r="S42">
        <v>4657</v>
      </c>
      <c r="T42">
        <v>6349</v>
      </c>
      <c r="U42">
        <v>2884</v>
      </c>
      <c r="V42" s="25" t="s">
        <v>127</v>
      </c>
      <c r="W42">
        <v>13199</v>
      </c>
      <c r="X42">
        <v>7220</v>
      </c>
      <c r="Y42" t="s">
        <v>19</v>
      </c>
      <c r="Z42">
        <v>5177</v>
      </c>
    </row>
    <row r="43" spans="2:26" ht="12.75">
      <c r="B43" t="str">
        <f>'[1]Selection Results by User'!B42</f>
        <v>ctype &amp; CT_DIGIT</v>
      </c>
      <c r="I43">
        <v>40037</v>
      </c>
      <c r="J43" s="24" t="s">
        <v>127</v>
      </c>
      <c r="L43">
        <v>7501</v>
      </c>
      <c r="M43" t="s">
        <v>19</v>
      </c>
      <c r="N43">
        <v>9574</v>
      </c>
      <c r="O43">
        <v>6490</v>
      </c>
      <c r="P43">
        <v>4196</v>
      </c>
      <c r="Q43">
        <v>5078</v>
      </c>
      <c r="S43">
        <v>6529</v>
      </c>
      <c r="T43">
        <v>4216</v>
      </c>
      <c r="U43">
        <v>4236</v>
      </c>
      <c r="V43">
        <v>6850</v>
      </c>
      <c r="W43">
        <v>8292</v>
      </c>
      <c r="X43">
        <v>6149</v>
      </c>
      <c r="Y43">
        <v>8582</v>
      </c>
      <c r="Z43">
        <v>5258</v>
      </c>
    </row>
    <row r="44" spans="2:26" ht="12.75">
      <c r="B44" t="str">
        <f>'[1]Selection Results by User'!B43</f>
        <v>ctype &amp; CT_ALPHA</v>
      </c>
      <c r="I44">
        <v>9454</v>
      </c>
      <c r="J44">
        <v>27399</v>
      </c>
      <c r="L44">
        <v>3355</v>
      </c>
      <c r="M44" t="s">
        <v>19</v>
      </c>
      <c r="N44">
        <v>3635</v>
      </c>
      <c r="O44">
        <v>5387</v>
      </c>
      <c r="P44">
        <v>4787</v>
      </c>
      <c r="Q44">
        <v>3905</v>
      </c>
      <c r="S44">
        <v>5568</v>
      </c>
      <c r="T44">
        <v>5488</v>
      </c>
      <c r="U44">
        <v>9424</v>
      </c>
      <c r="V44">
        <v>10705</v>
      </c>
      <c r="W44">
        <v>11647</v>
      </c>
      <c r="X44">
        <v>7932</v>
      </c>
      <c r="Y44">
        <v>4887</v>
      </c>
      <c r="Z44">
        <v>6900</v>
      </c>
    </row>
    <row r="45" spans="2:26" ht="12.75">
      <c r="B45" t="str">
        <f>'[1]Selection Results by User'!B44</f>
        <v>ctype &amp; CT_QUOTE</v>
      </c>
      <c r="I45">
        <v>39647</v>
      </c>
      <c r="J45" s="24" t="s">
        <v>127</v>
      </c>
      <c r="L45">
        <v>9143</v>
      </c>
      <c r="M45" t="s">
        <v>19</v>
      </c>
      <c r="N45">
        <v>13249</v>
      </c>
      <c r="O45" s="24" t="s">
        <v>127</v>
      </c>
      <c r="P45">
        <v>5177</v>
      </c>
      <c r="Q45">
        <v>5108</v>
      </c>
      <c r="S45">
        <v>7812</v>
      </c>
      <c r="T45">
        <v>5398</v>
      </c>
      <c r="U45">
        <v>2243</v>
      </c>
      <c r="V45">
        <v>5138</v>
      </c>
      <c r="W45">
        <v>23744</v>
      </c>
      <c r="X45">
        <v>5658</v>
      </c>
      <c r="Y45">
        <v>3495</v>
      </c>
      <c r="Z45">
        <v>5998</v>
      </c>
    </row>
    <row r="46" spans="2:26" ht="12.75">
      <c r="B46" t="str">
        <f>'[1]Selection Results by User'!B45</f>
        <v>c == '/'</v>
      </c>
      <c r="I46">
        <v>15162</v>
      </c>
      <c r="J46" s="19" t="s">
        <v>127</v>
      </c>
      <c r="L46">
        <v>5338</v>
      </c>
      <c r="M46" t="s">
        <v>19</v>
      </c>
      <c r="N46">
        <v>4817</v>
      </c>
      <c r="O46">
        <v>7141</v>
      </c>
      <c r="P46">
        <v>4076</v>
      </c>
      <c r="Q46">
        <v>4256</v>
      </c>
      <c r="S46">
        <v>8522</v>
      </c>
      <c r="T46">
        <v>6118</v>
      </c>
      <c r="U46">
        <v>6630</v>
      </c>
      <c r="V46">
        <v>7871</v>
      </c>
      <c r="W46">
        <v>9203</v>
      </c>
      <c r="X46">
        <v>8332</v>
      </c>
      <c r="Y46">
        <v>5168</v>
      </c>
      <c r="Z46">
        <v>8062</v>
      </c>
    </row>
    <row r="47" spans="2:26" ht="12.75">
      <c r="B47" t="str">
        <f>'[1]Selection Results by User'!B46</f>
        <v>ctype &amp; CT_COMMENT</v>
      </c>
      <c r="I47">
        <v>6680</v>
      </c>
      <c r="J47" t="s">
        <v>19</v>
      </c>
      <c r="L47">
        <v>3114</v>
      </c>
      <c r="M47" t="s">
        <v>19</v>
      </c>
      <c r="N47">
        <v>3876</v>
      </c>
      <c r="O47">
        <v>3304</v>
      </c>
      <c r="P47">
        <v>1692</v>
      </c>
      <c r="Q47">
        <v>4026</v>
      </c>
      <c r="S47">
        <v>5968</v>
      </c>
      <c r="T47">
        <v>5899</v>
      </c>
      <c r="U47">
        <v>5708</v>
      </c>
      <c r="V47">
        <v>9293</v>
      </c>
      <c r="W47">
        <v>9023</v>
      </c>
      <c r="X47">
        <v>6829</v>
      </c>
      <c r="Y47">
        <v>4376</v>
      </c>
      <c r="Z47">
        <v>7321</v>
      </c>
    </row>
    <row r="49" spans="1:26" ht="12.75">
      <c r="A49" t="str">
        <f>'[1]Selection Results by User'!A48</f>
        <v>GanttGraphic</v>
      </c>
      <c r="B49" t="str">
        <f>'[1]Selection Results by User'!B48</f>
        <v>settings</v>
      </c>
      <c r="I49" t="s">
        <v>19</v>
      </c>
      <c r="J49">
        <v>26158</v>
      </c>
      <c r="L49">
        <v>9513</v>
      </c>
      <c r="M49" t="s">
        <v>19</v>
      </c>
      <c r="N49">
        <v>6319</v>
      </c>
      <c r="O49">
        <v>5488</v>
      </c>
      <c r="P49">
        <v>6540</v>
      </c>
      <c r="Q49">
        <v>9764</v>
      </c>
      <c r="S49">
        <v>8772</v>
      </c>
      <c r="T49">
        <v>6399</v>
      </c>
      <c r="U49">
        <v>10695</v>
      </c>
      <c r="V49">
        <v>14811</v>
      </c>
      <c r="W49">
        <v>16384</v>
      </c>
      <c r="X49">
        <v>11437</v>
      </c>
      <c r="Y49">
        <v>8653</v>
      </c>
      <c r="Z49">
        <v>8732</v>
      </c>
    </row>
    <row r="50" spans="2:26" ht="12.75">
      <c r="B50" t="str">
        <f>'[1]Selection Results by User'!B49</f>
        <v>DefaultMutableTreeNode</v>
      </c>
      <c r="I50" t="s">
        <v>19</v>
      </c>
      <c r="J50" s="26" t="s">
        <v>127</v>
      </c>
      <c r="L50">
        <v>3645</v>
      </c>
      <c r="M50" t="s">
        <v>19</v>
      </c>
      <c r="N50">
        <v>3475</v>
      </c>
      <c r="O50">
        <v>3996</v>
      </c>
      <c r="P50">
        <v>3645</v>
      </c>
      <c r="Q50">
        <v>3896</v>
      </c>
      <c r="S50" t="s">
        <v>19</v>
      </c>
      <c r="T50">
        <v>2814</v>
      </c>
      <c r="U50">
        <v>4747</v>
      </c>
      <c r="V50">
        <v>6780</v>
      </c>
      <c r="W50">
        <v>6780</v>
      </c>
      <c r="X50">
        <v>3785</v>
      </c>
      <c r="Y50">
        <v>3475</v>
      </c>
      <c r="Z50" t="s">
        <v>19</v>
      </c>
    </row>
    <row r="51" spans="2:26" ht="12.75">
      <c r="B51" t="str">
        <f>'[1]Selection Results by User'!B50</f>
        <v>nextTreeNode</v>
      </c>
      <c r="I51" t="s">
        <v>19</v>
      </c>
      <c r="J51" s="14" t="s">
        <v>19</v>
      </c>
      <c r="L51">
        <v>3285</v>
      </c>
      <c r="M51" t="s">
        <v>19</v>
      </c>
      <c r="N51">
        <v>2113</v>
      </c>
      <c r="O51">
        <v>2724</v>
      </c>
      <c r="P51">
        <v>1893</v>
      </c>
      <c r="Q51">
        <v>3675</v>
      </c>
      <c r="S51">
        <v>9344</v>
      </c>
      <c r="T51">
        <v>3535</v>
      </c>
      <c r="U51">
        <v>3265</v>
      </c>
      <c r="V51">
        <v>4867</v>
      </c>
      <c r="W51">
        <v>8462</v>
      </c>
      <c r="X51">
        <v>5768</v>
      </c>
      <c r="Y51">
        <v>3475</v>
      </c>
      <c r="Z51">
        <v>7831</v>
      </c>
    </row>
    <row r="52" spans="2:26" ht="12.75">
      <c r="B52" t="str">
        <f>'[1]Selection Results by User'!B51</f>
        <v>None</v>
      </c>
      <c r="I52" t="s">
        <v>19</v>
      </c>
      <c r="J52">
        <v>5518</v>
      </c>
      <c r="L52">
        <v>2624</v>
      </c>
      <c r="M52" t="s">
        <v>19</v>
      </c>
      <c r="N52">
        <v>2133</v>
      </c>
      <c r="O52">
        <v>2684</v>
      </c>
      <c r="P52">
        <v>2844</v>
      </c>
      <c r="Q52">
        <v>7351</v>
      </c>
      <c r="S52">
        <v>6198</v>
      </c>
      <c r="T52">
        <v>2764</v>
      </c>
      <c r="U52">
        <v>901</v>
      </c>
      <c r="V52" s="25" t="s">
        <v>127</v>
      </c>
      <c r="W52">
        <v>2984</v>
      </c>
      <c r="X52">
        <v>7591</v>
      </c>
      <c r="Y52">
        <v>2163</v>
      </c>
      <c r="Z52">
        <v>5979</v>
      </c>
    </row>
    <row r="53" spans="2:26" ht="12.75">
      <c r="B53" t="str">
        <f>'[1]Selection Results by User'!B52</f>
        <v>isVisible</v>
      </c>
      <c r="I53" t="s">
        <v>19</v>
      </c>
      <c r="J53">
        <v>7391</v>
      </c>
      <c r="L53">
        <v>2894</v>
      </c>
      <c r="M53" t="s">
        <v>19</v>
      </c>
      <c r="N53">
        <v>3264</v>
      </c>
      <c r="O53">
        <v>2373</v>
      </c>
      <c r="P53">
        <v>2233</v>
      </c>
      <c r="Q53">
        <v>2854</v>
      </c>
      <c r="S53">
        <v>7171</v>
      </c>
      <c r="T53">
        <v>2985</v>
      </c>
      <c r="U53">
        <v>4687</v>
      </c>
      <c r="V53" t="s">
        <v>19</v>
      </c>
      <c r="W53">
        <v>4326</v>
      </c>
      <c r="X53">
        <v>4998</v>
      </c>
      <c r="Y53">
        <v>2033</v>
      </c>
      <c r="Z53">
        <v>8252</v>
      </c>
    </row>
    <row r="54" spans="2:26" ht="12.75">
      <c r="B54" t="str">
        <f>'[1]Selection Results by User'!B53</f>
        <v>myItemsToConsider</v>
      </c>
      <c r="I54" t="s">
        <v>19</v>
      </c>
      <c r="J54">
        <v>9844</v>
      </c>
      <c r="L54">
        <v>3645</v>
      </c>
      <c r="M54" t="s">
        <v>19</v>
      </c>
      <c r="N54">
        <v>5789</v>
      </c>
      <c r="O54">
        <v>3886</v>
      </c>
      <c r="P54">
        <v>3715</v>
      </c>
      <c r="Q54">
        <v>4096</v>
      </c>
      <c r="S54">
        <v>3575</v>
      </c>
      <c r="T54">
        <v>6950</v>
      </c>
      <c r="U54">
        <v>5668</v>
      </c>
      <c r="V54">
        <v>18767</v>
      </c>
      <c r="W54">
        <v>5058</v>
      </c>
      <c r="X54">
        <v>6559</v>
      </c>
      <c r="Y54">
        <v>6369</v>
      </c>
      <c r="Z54">
        <v>25036</v>
      </c>
    </row>
    <row r="55" spans="2:26" ht="12.75">
      <c r="B55" t="str">
        <f>'[1]Selection Results by User'!B54</f>
        <v>drawName</v>
      </c>
      <c r="I55" t="s">
        <v>19</v>
      </c>
      <c r="J55">
        <v>7651</v>
      </c>
      <c r="L55">
        <v>2764</v>
      </c>
      <c r="M55" t="s">
        <v>19</v>
      </c>
      <c r="N55">
        <v>2964</v>
      </c>
      <c r="O55">
        <v>3054</v>
      </c>
      <c r="P55">
        <v>1833</v>
      </c>
      <c r="Q55">
        <v>3575</v>
      </c>
      <c r="S55">
        <v>3545</v>
      </c>
      <c r="T55">
        <v>2423</v>
      </c>
      <c r="U55">
        <v>3104</v>
      </c>
      <c r="V55">
        <v>4606</v>
      </c>
      <c r="W55">
        <v>4126</v>
      </c>
      <c r="X55">
        <v>5127</v>
      </c>
      <c r="Y55">
        <v>4176</v>
      </c>
      <c r="Z55">
        <v>5898</v>
      </c>
    </row>
    <row r="56" spans="2:26" ht="12.75">
      <c r="B56" t="str">
        <f>'[1]Selection Results by User'!B55</f>
        <v>dateStart</v>
      </c>
      <c r="I56" t="s">
        <v>19</v>
      </c>
      <c r="J56">
        <v>6950</v>
      </c>
      <c r="L56">
        <v>3275</v>
      </c>
      <c r="M56" t="s">
        <v>19</v>
      </c>
      <c r="N56">
        <v>3465</v>
      </c>
      <c r="O56">
        <v>3095</v>
      </c>
      <c r="P56">
        <v>2764</v>
      </c>
      <c r="Q56">
        <v>3915</v>
      </c>
      <c r="S56">
        <v>3455</v>
      </c>
      <c r="T56">
        <v>3696</v>
      </c>
      <c r="U56">
        <v>4487</v>
      </c>
      <c r="V56">
        <v>5358</v>
      </c>
      <c r="W56">
        <v>4596</v>
      </c>
      <c r="X56">
        <v>6330</v>
      </c>
      <c r="Y56">
        <v>5087</v>
      </c>
      <c r="Z56">
        <v>7611</v>
      </c>
    </row>
    <row r="57" spans="2:26" ht="12.75">
      <c r="B57" t="str">
        <f>'[1]Selection Results by User'!B56</f>
        <v>drawName</v>
      </c>
      <c r="I57" t="s">
        <v>19</v>
      </c>
      <c r="J57">
        <v>13990</v>
      </c>
      <c r="L57">
        <v>6009</v>
      </c>
      <c r="M57" t="s">
        <v>19</v>
      </c>
      <c r="N57">
        <v>7982</v>
      </c>
      <c r="O57">
        <v>8181</v>
      </c>
      <c r="P57">
        <v>5147</v>
      </c>
      <c r="Q57">
        <v>12288</v>
      </c>
      <c r="S57">
        <v>9113</v>
      </c>
      <c r="T57">
        <v>4666</v>
      </c>
      <c r="U57">
        <v>20339</v>
      </c>
      <c r="V57">
        <v>11747</v>
      </c>
      <c r="W57">
        <v>12168</v>
      </c>
      <c r="X57">
        <v>10695</v>
      </c>
      <c r="Y57">
        <v>5298</v>
      </c>
      <c r="Z57">
        <v>7111</v>
      </c>
    </row>
    <row r="58" spans="2:26" ht="12.75">
      <c r="B58" t="str">
        <f>'[1]Selection Results by User'!B57</f>
        <v>myItemsToConsider</v>
      </c>
      <c r="I58" t="s">
        <v>19</v>
      </c>
      <c r="J58">
        <v>13830</v>
      </c>
      <c r="L58">
        <v>7951</v>
      </c>
      <c r="M58" t="s">
        <v>19</v>
      </c>
      <c r="N58">
        <v>17365</v>
      </c>
      <c r="O58">
        <v>4918</v>
      </c>
      <c r="P58">
        <v>3045</v>
      </c>
      <c r="Q58">
        <v>6209</v>
      </c>
      <c r="S58">
        <v>7591</v>
      </c>
      <c r="T58">
        <v>4757</v>
      </c>
      <c r="U58" t="s">
        <v>19</v>
      </c>
      <c r="V58">
        <v>10745</v>
      </c>
      <c r="W58">
        <v>10004</v>
      </c>
      <c r="X58">
        <v>12808</v>
      </c>
      <c r="Y58">
        <v>5408</v>
      </c>
      <c r="Z58">
        <v>6950</v>
      </c>
    </row>
    <row r="61" spans="3:22" ht="12.75">
      <c r="C61" s="11" t="s">
        <v>104</v>
      </c>
      <c r="D61" s="11" t="s">
        <v>106</v>
      </c>
      <c r="E61" s="11" t="s">
        <v>112</v>
      </c>
      <c r="F61" s="11" t="s">
        <v>114</v>
      </c>
      <c r="G61" s="11" t="s">
        <v>108</v>
      </c>
      <c r="H61" s="11" t="s">
        <v>110</v>
      </c>
      <c r="I61" s="11" t="s">
        <v>116</v>
      </c>
      <c r="J61" s="11" t="s">
        <v>118</v>
      </c>
      <c r="M61" s="11" t="s">
        <v>105</v>
      </c>
      <c r="N61" s="11" t="s">
        <v>113</v>
      </c>
      <c r="O61" s="11" t="s">
        <v>109</v>
      </c>
      <c r="P61" s="11" t="s">
        <v>117</v>
      </c>
      <c r="S61" s="11" t="s">
        <v>103</v>
      </c>
      <c r="T61" s="11" t="s">
        <v>111</v>
      </c>
      <c r="U61" s="11" t="s">
        <v>107</v>
      </c>
      <c r="V61" s="11" t="s">
        <v>115</v>
      </c>
    </row>
    <row r="62" spans="1:22" ht="12.75">
      <c r="A62" t="str">
        <f>'[1]Selection Results by User'!A60</f>
        <v>GanttXML</v>
      </c>
      <c r="B62" t="str">
        <f>'[1]Selection Results by User'!B60</f>
        <v>node</v>
      </c>
      <c r="C62">
        <v>3315</v>
      </c>
      <c r="D62">
        <v>4967</v>
      </c>
      <c r="E62">
        <v>2854</v>
      </c>
      <c r="F62">
        <v>7381</v>
      </c>
      <c r="G62">
        <v>2133</v>
      </c>
      <c r="H62">
        <v>5448</v>
      </c>
      <c r="I62">
        <v>4025</v>
      </c>
      <c r="J62">
        <v>3595</v>
      </c>
      <c r="M62">
        <v>2593</v>
      </c>
      <c r="N62">
        <v>3105</v>
      </c>
      <c r="O62">
        <v>5077</v>
      </c>
      <c r="P62">
        <v>3675</v>
      </c>
      <c r="S62">
        <v>3996</v>
      </c>
      <c r="T62" t="s">
        <v>19</v>
      </c>
      <c r="U62">
        <v>4877</v>
      </c>
      <c r="V62">
        <v>5317</v>
      </c>
    </row>
    <row r="63" spans="2:22" ht="12.75">
      <c r="B63" t="str">
        <f>'[1]Selection Results by User'!B61</f>
        <v>task</v>
      </c>
      <c r="C63">
        <v>8732</v>
      </c>
      <c r="D63">
        <v>12859</v>
      </c>
      <c r="E63">
        <v>4246</v>
      </c>
      <c r="F63">
        <v>11727</v>
      </c>
      <c r="G63">
        <v>7421</v>
      </c>
      <c r="H63">
        <v>11496</v>
      </c>
      <c r="I63" s="19" t="s">
        <v>127</v>
      </c>
      <c r="J63" s="19" t="s">
        <v>127</v>
      </c>
      <c r="M63">
        <v>3315</v>
      </c>
      <c r="N63">
        <v>3575</v>
      </c>
      <c r="O63">
        <v>10585</v>
      </c>
      <c r="P63">
        <v>4526</v>
      </c>
      <c r="S63">
        <v>3214</v>
      </c>
      <c r="T63">
        <v>7191</v>
      </c>
      <c r="U63">
        <v>3425</v>
      </c>
      <c r="V63">
        <v>3125</v>
      </c>
    </row>
    <row r="64" spans="2:22" ht="12.75">
      <c r="B64" t="str">
        <f>'[1]Selection Results by User'!B62</f>
        <v>child</v>
      </c>
      <c r="C64">
        <v>4257</v>
      </c>
      <c r="D64">
        <v>3545</v>
      </c>
      <c r="E64">
        <v>4727</v>
      </c>
      <c r="F64">
        <v>9844</v>
      </c>
      <c r="G64">
        <v>13900</v>
      </c>
      <c r="H64">
        <v>3846</v>
      </c>
      <c r="I64" t="s">
        <v>19</v>
      </c>
      <c r="J64">
        <v>4287</v>
      </c>
      <c r="M64">
        <v>9964</v>
      </c>
      <c r="N64">
        <v>6499</v>
      </c>
      <c r="O64">
        <v>8252</v>
      </c>
      <c r="P64">
        <v>5929</v>
      </c>
      <c r="S64">
        <v>9033</v>
      </c>
      <c r="T64">
        <v>5608</v>
      </c>
      <c r="U64">
        <v>10876</v>
      </c>
      <c r="V64">
        <v>7010</v>
      </c>
    </row>
    <row r="65" spans="2:22" ht="12.75">
      <c r="B65" t="str">
        <f>'[1]Selection Results by User'!B63</f>
        <v>task.colorDefined</v>
      </c>
      <c r="C65">
        <v>4286</v>
      </c>
      <c r="D65">
        <v>3915</v>
      </c>
      <c r="E65">
        <v>8282</v>
      </c>
      <c r="F65">
        <v>11697</v>
      </c>
      <c r="G65">
        <v>5618</v>
      </c>
      <c r="H65">
        <v>8292</v>
      </c>
      <c r="I65">
        <v>9063</v>
      </c>
      <c r="J65">
        <v>8532</v>
      </c>
      <c r="M65">
        <v>4517</v>
      </c>
      <c r="N65">
        <v>6520</v>
      </c>
      <c r="O65">
        <v>10435</v>
      </c>
      <c r="P65">
        <v>4757</v>
      </c>
      <c r="S65">
        <v>7021</v>
      </c>
      <c r="T65">
        <v>6319</v>
      </c>
      <c r="U65">
        <v>14651</v>
      </c>
      <c r="V65">
        <v>7791</v>
      </c>
    </row>
    <row r="66" spans="2:22" ht="12.75">
      <c r="B66" t="str">
        <f>'[1]Selection Results by User'!B64</f>
        <v>task.shapeDefined</v>
      </c>
      <c r="C66">
        <v>2814</v>
      </c>
      <c r="D66">
        <v>2023</v>
      </c>
      <c r="E66">
        <v>4176</v>
      </c>
      <c r="F66">
        <v>10825</v>
      </c>
      <c r="G66">
        <v>6950</v>
      </c>
      <c r="H66">
        <v>7130</v>
      </c>
      <c r="I66" s="19" t="s">
        <v>127</v>
      </c>
      <c r="J66">
        <v>4476</v>
      </c>
      <c r="M66">
        <v>2834</v>
      </c>
      <c r="N66">
        <v>2653</v>
      </c>
      <c r="O66">
        <v>3265</v>
      </c>
      <c r="P66">
        <v>2593</v>
      </c>
      <c r="S66">
        <v>3304</v>
      </c>
      <c r="T66">
        <v>3665</v>
      </c>
      <c r="U66">
        <v>4716</v>
      </c>
      <c r="V66">
        <v>3705</v>
      </c>
    </row>
    <row r="67" spans="2:22" ht="12.75">
      <c r="B67" t="str">
        <f>'[1]Selection Results by User'!B65</f>
        <v>task.isProject</v>
      </c>
      <c r="C67">
        <v>4747</v>
      </c>
      <c r="D67">
        <v>3215</v>
      </c>
      <c r="E67">
        <v>6920</v>
      </c>
      <c r="F67">
        <v>15773</v>
      </c>
      <c r="G67">
        <v>5187</v>
      </c>
      <c r="H67">
        <v>9153</v>
      </c>
      <c r="I67" s="19" t="s">
        <v>127</v>
      </c>
      <c r="J67">
        <v>24375</v>
      </c>
      <c r="M67">
        <v>3745</v>
      </c>
      <c r="N67">
        <v>6530</v>
      </c>
      <c r="O67">
        <v>6790</v>
      </c>
      <c r="P67">
        <v>5188</v>
      </c>
      <c r="S67">
        <v>6470</v>
      </c>
      <c r="T67">
        <v>4396</v>
      </c>
      <c r="U67">
        <v>7912</v>
      </c>
      <c r="V67">
        <v>5088</v>
      </c>
    </row>
    <row r="68" spans="2:22" ht="12.75">
      <c r="B68" t="str">
        <f>'[1]Selection Results by User'!B66</f>
        <v>task.getThird</v>
      </c>
      <c r="C68">
        <v>3054</v>
      </c>
      <c r="D68">
        <v>8793</v>
      </c>
      <c r="E68">
        <v>4837</v>
      </c>
      <c r="F68">
        <v>7741</v>
      </c>
      <c r="G68">
        <v>4647</v>
      </c>
      <c r="H68">
        <v>4457</v>
      </c>
      <c r="I68">
        <v>19397</v>
      </c>
      <c r="J68">
        <v>9764</v>
      </c>
      <c r="M68">
        <v>3515</v>
      </c>
      <c r="N68">
        <v>2844</v>
      </c>
      <c r="O68">
        <v>5147</v>
      </c>
      <c r="P68">
        <v>2524</v>
      </c>
      <c r="S68">
        <v>3945</v>
      </c>
      <c r="T68">
        <v>4867</v>
      </c>
      <c r="U68">
        <v>4006</v>
      </c>
      <c r="V68">
        <v>4476</v>
      </c>
    </row>
    <row r="69" spans="2:22" ht="12.75">
      <c r="B69" t="str">
        <f>'[1]Selection Results by User'!B67</f>
        <v>sWebLink</v>
      </c>
      <c r="C69">
        <v>8562</v>
      </c>
      <c r="D69">
        <v>12167</v>
      </c>
      <c r="E69">
        <v>6189</v>
      </c>
      <c r="F69">
        <v>18707</v>
      </c>
      <c r="G69">
        <v>4887</v>
      </c>
      <c r="H69">
        <v>9163</v>
      </c>
      <c r="I69">
        <v>10025</v>
      </c>
      <c r="J69">
        <v>9394</v>
      </c>
      <c r="M69">
        <v>3706</v>
      </c>
      <c r="N69">
        <v>5187</v>
      </c>
      <c r="O69">
        <v>5208</v>
      </c>
      <c r="P69">
        <v>2854</v>
      </c>
      <c r="S69">
        <v>3535</v>
      </c>
      <c r="T69">
        <v>3976</v>
      </c>
      <c r="U69">
        <v>4346</v>
      </c>
      <c r="V69">
        <v>4737</v>
      </c>
    </row>
    <row r="70" spans="2:22" ht="12.75">
      <c r="B70" t="str">
        <f>'[1]Selection Results by User'!B68</f>
        <v>!one</v>
      </c>
      <c r="C70">
        <v>3365</v>
      </c>
      <c r="D70" t="s">
        <v>19</v>
      </c>
      <c r="E70" s="18" t="s">
        <v>127</v>
      </c>
      <c r="F70">
        <v>15502</v>
      </c>
      <c r="G70">
        <v>10535</v>
      </c>
      <c r="H70">
        <v>5257</v>
      </c>
      <c r="I70" s="24" t="s">
        <v>127</v>
      </c>
      <c r="J70">
        <v>6389</v>
      </c>
      <c r="M70">
        <v>3765</v>
      </c>
      <c r="N70">
        <v>3455</v>
      </c>
      <c r="O70">
        <v>6840</v>
      </c>
      <c r="P70">
        <v>3415</v>
      </c>
      <c r="S70">
        <v>6149</v>
      </c>
      <c r="T70">
        <v>4617</v>
      </c>
      <c r="U70">
        <v>9283</v>
      </c>
      <c r="V70">
        <v>4146</v>
      </c>
    </row>
    <row r="71" spans="2:22" ht="12.75">
      <c r="B71" t="str">
        <f>'[1]Selection Results by User'!B69</f>
        <v>task.getNotes</v>
      </c>
      <c r="C71">
        <v>2574</v>
      </c>
      <c r="D71" t="s">
        <v>19</v>
      </c>
      <c r="E71">
        <v>4477</v>
      </c>
      <c r="F71">
        <v>7110</v>
      </c>
      <c r="G71">
        <v>5398</v>
      </c>
      <c r="H71">
        <v>6430</v>
      </c>
      <c r="I71">
        <v>8813</v>
      </c>
      <c r="J71">
        <v>7511</v>
      </c>
      <c r="M71">
        <v>3065</v>
      </c>
      <c r="N71">
        <v>3355</v>
      </c>
      <c r="O71">
        <v>5658</v>
      </c>
      <c r="P71">
        <v>2553</v>
      </c>
      <c r="S71">
        <v>3555</v>
      </c>
      <c r="T71">
        <v>3034</v>
      </c>
      <c r="U71">
        <v>4727</v>
      </c>
      <c r="V71" s="25" t="s">
        <v>127</v>
      </c>
    </row>
    <row r="72" spans="2:22" ht="12.75">
      <c r="B72" t="str">
        <f>'[1]Selection Results by User'!B70</f>
        <v>GregorianCalendar</v>
      </c>
      <c r="C72">
        <v>10715</v>
      </c>
      <c r="D72" t="s">
        <v>19</v>
      </c>
      <c r="E72">
        <v>7831</v>
      </c>
      <c r="F72">
        <v>14081</v>
      </c>
      <c r="G72">
        <v>7451</v>
      </c>
      <c r="H72">
        <v>12708</v>
      </c>
      <c r="I72" t="s">
        <v>19</v>
      </c>
      <c r="J72">
        <v>15612</v>
      </c>
      <c r="M72">
        <v>8892</v>
      </c>
      <c r="N72" t="s">
        <v>19</v>
      </c>
      <c r="O72">
        <v>10625</v>
      </c>
      <c r="P72">
        <v>9254</v>
      </c>
      <c r="S72">
        <v>14701</v>
      </c>
      <c r="T72">
        <v>10375</v>
      </c>
      <c r="U72" t="s">
        <v>19</v>
      </c>
      <c r="V72" t="s">
        <v>19</v>
      </c>
    </row>
    <row r="73" spans="2:22" ht="12.75">
      <c r="B73" t="str">
        <f>'[1]Selection Results by User'!B71</f>
        <v>haschild</v>
      </c>
      <c r="C73">
        <v>17085</v>
      </c>
      <c r="D73" t="s">
        <v>19</v>
      </c>
      <c r="E73">
        <v>20670</v>
      </c>
      <c r="F73">
        <v>12588</v>
      </c>
      <c r="G73">
        <v>7210</v>
      </c>
      <c r="H73">
        <v>13139</v>
      </c>
      <c r="I73">
        <v>14611</v>
      </c>
      <c r="J73">
        <v>13119</v>
      </c>
      <c r="M73">
        <v>4667</v>
      </c>
      <c r="N73">
        <v>8292</v>
      </c>
      <c r="O73">
        <v>7220</v>
      </c>
      <c r="P73">
        <v>3384</v>
      </c>
      <c r="S73">
        <v>5308</v>
      </c>
      <c r="T73">
        <v>5147</v>
      </c>
      <c r="U73">
        <v>10946</v>
      </c>
      <c r="V73" t="s">
        <v>19</v>
      </c>
    </row>
    <row r="74" spans="2:22" ht="12.75">
      <c r="B74" t="str">
        <f>'[1]Selection Results by User'!B72</f>
        <v>!one</v>
      </c>
      <c r="C74">
        <v>3395</v>
      </c>
      <c r="D74" t="s">
        <v>19</v>
      </c>
      <c r="E74">
        <v>4296</v>
      </c>
      <c r="F74">
        <v>6970</v>
      </c>
      <c r="G74">
        <v>6039</v>
      </c>
      <c r="H74">
        <v>9674</v>
      </c>
      <c r="I74">
        <v>10455</v>
      </c>
      <c r="J74" s="18" t="s">
        <v>127</v>
      </c>
      <c r="M74">
        <v>3495</v>
      </c>
      <c r="N74">
        <v>4517</v>
      </c>
      <c r="O74">
        <v>5418</v>
      </c>
      <c r="P74">
        <v>3976</v>
      </c>
      <c r="S74">
        <v>6349</v>
      </c>
      <c r="T74">
        <v>8232</v>
      </c>
      <c r="U74">
        <v>7691</v>
      </c>
      <c r="V74" t="s">
        <v>19</v>
      </c>
    </row>
    <row r="76" spans="1:22" ht="12.75">
      <c r="A76" t="str">
        <f>'[1]Selection Results by User'!A74</f>
        <v>DHTTracker</v>
      </c>
      <c r="B76" t="str">
        <f>'[1]Selection Results by User'!B74</f>
        <v>state</v>
      </c>
      <c r="C76">
        <v>21871</v>
      </c>
      <c r="D76">
        <v>13049</v>
      </c>
      <c r="E76">
        <v>25497</v>
      </c>
      <c r="F76">
        <v>49041</v>
      </c>
      <c r="G76">
        <v>24685</v>
      </c>
      <c r="H76">
        <v>39697</v>
      </c>
      <c r="I76" s="24" t="s">
        <v>127</v>
      </c>
      <c r="J76" s="18" t="s">
        <v>127</v>
      </c>
      <c r="M76">
        <v>13440</v>
      </c>
      <c r="N76">
        <v>13089</v>
      </c>
      <c r="O76">
        <v>17265</v>
      </c>
      <c r="P76">
        <v>9093</v>
      </c>
      <c r="S76">
        <v>106042</v>
      </c>
      <c r="T76">
        <v>3135</v>
      </c>
      <c r="U76">
        <v>7882</v>
      </c>
      <c r="V76">
        <v>5228</v>
      </c>
    </row>
    <row r="77" spans="2:22" ht="12.75">
      <c r="B77" t="str">
        <f>'[1]Selection Results by User'!B75</f>
        <v>register_reason</v>
      </c>
      <c r="C77" s="24" t="s">
        <v>127</v>
      </c>
      <c r="D77" s="24" t="s">
        <v>127</v>
      </c>
      <c r="E77">
        <v>14140</v>
      </c>
      <c r="F77">
        <v>18437</v>
      </c>
      <c r="G77">
        <v>17746</v>
      </c>
      <c r="H77" s="24" t="s">
        <v>127</v>
      </c>
      <c r="I77" s="24" t="s">
        <v>127</v>
      </c>
      <c r="J77">
        <v>15592</v>
      </c>
      <c r="M77">
        <v>8242</v>
      </c>
      <c r="N77">
        <v>6259</v>
      </c>
      <c r="O77">
        <v>7541</v>
      </c>
      <c r="P77">
        <v>4948</v>
      </c>
      <c r="S77">
        <v>19589</v>
      </c>
      <c r="T77">
        <v>6339</v>
      </c>
      <c r="U77">
        <v>13479</v>
      </c>
      <c r="V77">
        <v>8882</v>
      </c>
    </row>
    <row r="79" spans="1:22" ht="12.75">
      <c r="A79" t="str">
        <f>'[1]Selection Results by User'!A77</f>
        <v>Proxy</v>
      </c>
      <c r="B79" t="str">
        <f>'[1]Selection Results by User'!B77</f>
        <v>interfaceClass</v>
      </c>
      <c r="C79">
        <v>6449</v>
      </c>
      <c r="D79">
        <v>4817</v>
      </c>
      <c r="E79">
        <v>4376</v>
      </c>
      <c r="F79">
        <v>9424</v>
      </c>
      <c r="G79">
        <v>8903</v>
      </c>
      <c r="H79">
        <v>7541</v>
      </c>
      <c r="I79" t="s">
        <v>19</v>
      </c>
      <c r="J79">
        <v>6089</v>
      </c>
      <c r="M79">
        <v>4597</v>
      </c>
      <c r="N79">
        <v>2664</v>
      </c>
      <c r="O79">
        <v>7201</v>
      </c>
      <c r="P79">
        <v>3105</v>
      </c>
      <c r="S79" t="s">
        <v>19</v>
      </c>
      <c r="T79" t="s">
        <v>129</v>
      </c>
      <c r="U79" t="s">
        <v>130</v>
      </c>
      <c r="V79" s="25" t="s">
        <v>127</v>
      </c>
    </row>
    <row r="80" spans="2:22" ht="12.75">
      <c r="B80" t="str">
        <f>'[1]Selection Results by User'!B78</f>
        <v>!interfaceClass</v>
      </c>
      <c r="C80">
        <v>3625</v>
      </c>
      <c r="D80">
        <v>3765</v>
      </c>
      <c r="E80">
        <v>2914</v>
      </c>
      <c r="F80">
        <v>7360</v>
      </c>
      <c r="G80">
        <v>2303</v>
      </c>
      <c r="H80">
        <v>17836</v>
      </c>
      <c r="I80" s="19" t="s">
        <v>127</v>
      </c>
      <c r="J80">
        <v>2684</v>
      </c>
      <c r="M80">
        <v>4737</v>
      </c>
      <c r="N80">
        <v>2083</v>
      </c>
      <c r="O80">
        <v>3154</v>
      </c>
      <c r="P80">
        <v>2463</v>
      </c>
      <c r="S80" t="s">
        <v>19</v>
      </c>
      <c r="T80" t="s">
        <v>131</v>
      </c>
      <c r="U80" t="s">
        <v>132</v>
      </c>
      <c r="V80" t="s">
        <v>19</v>
      </c>
    </row>
    <row r="81" spans="2:22" ht="12.75">
      <c r="B81" t="str">
        <f>'[1]Selection Results by User'!B79</f>
        <v>cache</v>
      </c>
      <c r="C81">
        <v>5939</v>
      </c>
      <c r="D81">
        <v>6099</v>
      </c>
      <c r="E81">
        <v>4857</v>
      </c>
      <c r="F81">
        <v>9304</v>
      </c>
      <c r="G81">
        <v>6129</v>
      </c>
      <c r="H81">
        <v>7641</v>
      </c>
      <c r="I81">
        <v>5388</v>
      </c>
      <c r="J81">
        <v>6439</v>
      </c>
      <c r="M81">
        <v>14931</v>
      </c>
      <c r="N81">
        <v>4246</v>
      </c>
      <c r="O81">
        <v>4617</v>
      </c>
      <c r="P81">
        <v>4146</v>
      </c>
      <c r="S81" t="s">
        <v>19</v>
      </c>
      <c r="T81">
        <v>6039</v>
      </c>
      <c r="U81">
        <v>9985</v>
      </c>
      <c r="V81" s="25" t="s">
        <v>127</v>
      </c>
    </row>
    <row r="82" spans="2:22" ht="12.75">
      <c r="B82" t="str">
        <f>'[1]Selection Results by User'!B80</f>
        <v>value</v>
      </c>
      <c r="C82" s="19" t="s">
        <v>127</v>
      </c>
      <c r="D82" s="19" t="s">
        <v>127</v>
      </c>
      <c r="E82">
        <v>3786</v>
      </c>
      <c r="F82">
        <v>11416</v>
      </c>
      <c r="G82">
        <v>6700</v>
      </c>
      <c r="H82">
        <v>6579</v>
      </c>
      <c r="I82">
        <v>10154</v>
      </c>
      <c r="J82">
        <v>4887</v>
      </c>
      <c r="M82">
        <v>5969</v>
      </c>
      <c r="N82">
        <v>4667</v>
      </c>
      <c r="O82">
        <v>6309</v>
      </c>
      <c r="P82">
        <v>3746</v>
      </c>
      <c r="S82" t="s">
        <v>19</v>
      </c>
      <c r="T82">
        <v>36282</v>
      </c>
      <c r="U82">
        <v>23003</v>
      </c>
      <c r="V82" s="25" t="s">
        <v>127</v>
      </c>
    </row>
    <row r="83" spans="2:22" ht="12.75">
      <c r="B83" t="str">
        <f>'[1]Selection Results by User'!B81</f>
        <v>proxyClass</v>
      </c>
      <c r="C83" t="s">
        <v>19</v>
      </c>
      <c r="D83" t="s">
        <v>19</v>
      </c>
      <c r="E83">
        <v>16013</v>
      </c>
      <c r="F83" s="19" t="s">
        <v>127</v>
      </c>
      <c r="G83">
        <v>24996</v>
      </c>
      <c r="H83">
        <v>12758</v>
      </c>
      <c r="I83">
        <v>10906</v>
      </c>
      <c r="J83">
        <v>7862</v>
      </c>
      <c r="M83">
        <v>7300</v>
      </c>
      <c r="N83">
        <v>4827</v>
      </c>
      <c r="O83">
        <v>10155</v>
      </c>
      <c r="P83">
        <v>6679</v>
      </c>
      <c r="S83" t="s">
        <v>19</v>
      </c>
      <c r="T83" s="25" t="s">
        <v>127</v>
      </c>
      <c r="U83">
        <v>13569</v>
      </c>
      <c r="V83" t="s">
        <v>19</v>
      </c>
    </row>
    <row r="84" spans="2:22" ht="12.75">
      <c r="B84" t="str">
        <f>'[1]Selection Results by User'!B82</f>
        <v>!Modifier</v>
      </c>
      <c r="C84">
        <v>12488</v>
      </c>
      <c r="D84">
        <v>48089</v>
      </c>
      <c r="E84">
        <v>15302</v>
      </c>
      <c r="F84">
        <v>15081</v>
      </c>
      <c r="G84">
        <v>8822</v>
      </c>
      <c r="H84">
        <v>19258</v>
      </c>
      <c r="I84" s="19" t="s">
        <v>127</v>
      </c>
      <c r="J84">
        <v>7380</v>
      </c>
      <c r="M84">
        <v>5558</v>
      </c>
      <c r="N84">
        <v>3374</v>
      </c>
      <c r="O84">
        <v>6900</v>
      </c>
      <c r="P84">
        <v>4357</v>
      </c>
      <c r="S84" t="s">
        <v>19</v>
      </c>
      <c r="T84">
        <v>6089</v>
      </c>
      <c r="U84">
        <v>10625</v>
      </c>
      <c r="V84">
        <v>7621</v>
      </c>
    </row>
    <row r="85" spans="2:22" ht="12.75">
      <c r="B85" t="str">
        <f>'[1]Selection Results by User'!B83</f>
        <v>proxyPkg</v>
      </c>
      <c r="C85">
        <v>5348</v>
      </c>
      <c r="D85">
        <v>12939</v>
      </c>
      <c r="E85">
        <v>5087</v>
      </c>
      <c r="F85">
        <v>5979</v>
      </c>
      <c r="G85">
        <v>5588</v>
      </c>
      <c r="H85">
        <v>6730</v>
      </c>
      <c r="I85">
        <v>10856</v>
      </c>
      <c r="J85">
        <v>10986</v>
      </c>
      <c r="M85">
        <v>5118</v>
      </c>
      <c r="N85">
        <v>2254</v>
      </c>
      <c r="O85">
        <v>3445</v>
      </c>
      <c r="P85">
        <v>3034</v>
      </c>
      <c r="S85" t="s">
        <v>19</v>
      </c>
      <c r="T85">
        <v>3915</v>
      </c>
      <c r="U85">
        <v>6269</v>
      </c>
      <c r="V85" s="25" t="s">
        <v>127</v>
      </c>
    </row>
    <row r="86" spans="2:22" ht="12.75">
      <c r="B86" t="str">
        <f>'[1]Selection Results by User'!B84</f>
        <v>proxyClass</v>
      </c>
      <c r="C86">
        <v>13029</v>
      </c>
      <c r="D86">
        <v>12338</v>
      </c>
      <c r="E86">
        <v>8022</v>
      </c>
      <c r="F86">
        <v>27850</v>
      </c>
      <c r="G86">
        <v>7852</v>
      </c>
      <c r="H86">
        <v>14020</v>
      </c>
      <c r="I86" s="19" t="s">
        <v>127</v>
      </c>
      <c r="J86">
        <v>8572</v>
      </c>
      <c r="M86">
        <v>11106</v>
      </c>
      <c r="N86">
        <v>7380</v>
      </c>
      <c r="O86">
        <v>9774</v>
      </c>
      <c r="P86">
        <v>6830</v>
      </c>
      <c r="S86" t="s">
        <v>19</v>
      </c>
      <c r="T86">
        <v>8783</v>
      </c>
      <c r="U86">
        <v>11547</v>
      </c>
      <c r="V86">
        <v>8692</v>
      </c>
    </row>
    <row r="87" spans="17:18" ht="12.75">
      <c r="Q87" t="e">
        <f>AVERAGE(Q62:Q86)</f>
        <v>#DIV/0!</v>
      </c>
      <c r="R87" t="e">
        <f>AVERAGE(R62:R86)</f>
        <v>#DIV/0!</v>
      </c>
    </row>
    <row r="89" spans="7:22" ht="12.75">
      <c r="G89">
        <f>(21*6+29*2+23*8)-28</f>
        <v>340</v>
      </c>
      <c r="J89">
        <f>COUNT(C2:J86)</f>
        <v>303</v>
      </c>
      <c r="N89">
        <f>(21*6+29*6+23*4)-31</f>
        <v>361</v>
      </c>
      <c r="P89">
        <f>COUNT(L3:Q87)</f>
        <v>355</v>
      </c>
      <c r="T89">
        <f>(21*4+29*8+23*4)-47</f>
        <v>361</v>
      </c>
      <c r="V89">
        <f>COUNT(S3:Z86)</f>
        <v>357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workbookViewId="0" topLeftCell="A7">
      <selection activeCell="C66" sqref="C66"/>
    </sheetView>
  </sheetViews>
  <sheetFormatPr defaultColWidth="9.140625" defaultRowHeight="12.75"/>
  <cols>
    <col min="1" max="2" width="16.421875" style="0" customWidth="1"/>
    <col min="3" max="3" width="9.28125" style="0" customWidth="1"/>
    <col min="4" max="4" width="8.8515625" style="0" customWidth="1"/>
    <col min="5" max="12" width="7.8515625" style="0" customWidth="1"/>
    <col min="13" max="13" width="7.140625" style="0" customWidth="1"/>
    <col min="14" max="21" width="7.00390625" style="0" customWidth="1"/>
    <col min="22" max="22" width="3.8515625" style="0" customWidth="1"/>
    <col min="23" max="23" width="6.57421875" style="0" customWidth="1"/>
    <col min="24" max="25" width="19.421875" style="0" customWidth="1"/>
    <col min="26" max="26" width="15.421875" style="0" customWidth="1"/>
    <col min="27" max="27" width="13.7109375" style="0" customWidth="1"/>
    <col min="28" max="28" width="15.140625" style="0" customWidth="1"/>
    <col min="29" max="31" width="6.57421875" style="0" customWidth="1"/>
    <col min="32" max="37" width="3.8515625" style="0" customWidth="1"/>
  </cols>
  <sheetData>
    <row r="1" spans="5:15" ht="18">
      <c r="E1" s="10" t="s">
        <v>86</v>
      </c>
      <c r="N1" s="10" t="s">
        <v>87</v>
      </c>
      <c r="O1" s="10"/>
    </row>
    <row r="2" spans="3:21" ht="12.75">
      <c r="C2" s="11" t="s">
        <v>88</v>
      </c>
      <c r="E2" s="11">
        <v>1</v>
      </c>
      <c r="F2" s="11">
        <v>2</v>
      </c>
      <c r="G2" s="11">
        <v>3</v>
      </c>
      <c r="H2" s="11">
        <v>4</v>
      </c>
      <c r="I2" s="11">
        <v>9</v>
      </c>
      <c r="J2" s="11">
        <v>10</v>
      </c>
      <c r="K2" s="11">
        <v>11</v>
      </c>
      <c r="L2" s="11">
        <v>12</v>
      </c>
      <c r="N2" s="11">
        <v>5</v>
      </c>
      <c r="O2" s="11">
        <v>6</v>
      </c>
      <c r="P2" s="11">
        <v>7</v>
      </c>
      <c r="Q2" s="11">
        <v>8</v>
      </c>
      <c r="R2" s="11">
        <v>13</v>
      </c>
      <c r="S2" s="11">
        <v>14</v>
      </c>
      <c r="T2" s="11">
        <v>15</v>
      </c>
      <c r="U2" s="11">
        <v>16</v>
      </c>
    </row>
    <row r="3" spans="1:21" ht="12.75">
      <c r="A3" t="s">
        <v>89</v>
      </c>
      <c r="B3" t="s">
        <v>90</v>
      </c>
      <c r="C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N3" s="12">
        <v>1</v>
      </c>
      <c r="O3">
        <v>0</v>
      </c>
      <c r="P3">
        <v>0</v>
      </c>
      <c r="Q3">
        <v>0</v>
      </c>
      <c r="R3">
        <v>0</v>
      </c>
      <c r="S3">
        <v>0</v>
      </c>
      <c r="T3" s="12">
        <v>1</v>
      </c>
      <c r="U3">
        <v>0</v>
      </c>
    </row>
    <row r="4" spans="2:21" ht="12.75">
      <c r="B4" t="s">
        <v>91</v>
      </c>
      <c r="C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N4" s="12">
        <v>2</v>
      </c>
      <c r="O4">
        <v>0</v>
      </c>
      <c r="P4">
        <v>0</v>
      </c>
      <c r="Q4">
        <v>0</v>
      </c>
      <c r="R4">
        <v>0</v>
      </c>
      <c r="S4">
        <v>0</v>
      </c>
      <c r="T4" s="12">
        <v>1</v>
      </c>
      <c r="U4">
        <v>0</v>
      </c>
    </row>
    <row r="5" spans="2:21" ht="12.75">
      <c r="B5" t="s">
        <v>92</v>
      </c>
      <c r="C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N5">
        <v>0</v>
      </c>
      <c r="O5">
        <v>0</v>
      </c>
      <c r="P5" s="13">
        <v>1</v>
      </c>
      <c r="Q5">
        <v>0</v>
      </c>
      <c r="R5">
        <v>0</v>
      </c>
      <c r="S5">
        <v>0</v>
      </c>
      <c r="T5" s="13">
        <v>2</v>
      </c>
      <c r="U5" s="13">
        <v>1</v>
      </c>
    </row>
    <row r="6" spans="2:21" ht="12.75">
      <c r="B6" t="s">
        <v>93</v>
      </c>
      <c r="C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</row>
    <row r="7" spans="2:21" ht="12.75">
      <c r="B7" t="s">
        <v>94</v>
      </c>
      <c r="C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N7" s="14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10" spans="1:22" ht="12.75">
      <c r="A10" t="s">
        <v>95</v>
      </c>
      <c r="B10" t="s">
        <v>90</v>
      </c>
      <c r="C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N10" s="15">
        <v>0</v>
      </c>
      <c r="O10">
        <v>2</v>
      </c>
      <c r="P10">
        <v>2</v>
      </c>
      <c r="Q10" s="15">
        <v>0</v>
      </c>
      <c r="R10">
        <v>2</v>
      </c>
      <c r="S10">
        <v>2</v>
      </c>
      <c r="T10">
        <v>2</v>
      </c>
      <c r="U10" s="15">
        <v>1</v>
      </c>
      <c r="V10" s="14"/>
    </row>
    <row r="11" spans="2:21" ht="12.75">
      <c r="B11" t="s">
        <v>91</v>
      </c>
      <c r="C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N11" s="16">
        <v>0</v>
      </c>
      <c r="O11">
        <v>2</v>
      </c>
      <c r="P11">
        <v>2</v>
      </c>
      <c r="Q11" s="16">
        <v>0</v>
      </c>
      <c r="R11">
        <v>2</v>
      </c>
      <c r="S11">
        <v>2</v>
      </c>
      <c r="T11">
        <v>2</v>
      </c>
      <c r="U11" s="16">
        <v>1</v>
      </c>
    </row>
    <row r="12" spans="2:21" ht="12.75">
      <c r="B12" t="s">
        <v>92</v>
      </c>
      <c r="C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2:21" ht="12.75">
      <c r="B13" t="s">
        <v>93</v>
      </c>
      <c r="C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2:21" ht="12.75">
      <c r="B14" t="s">
        <v>94</v>
      </c>
      <c r="C14">
        <v>0</v>
      </c>
      <c r="E14">
        <v>0</v>
      </c>
      <c r="F14" s="17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 s="17">
        <v>2</v>
      </c>
      <c r="O14">
        <v>0</v>
      </c>
      <c r="P14">
        <v>0</v>
      </c>
      <c r="Q14" s="17">
        <v>2</v>
      </c>
      <c r="R14">
        <v>0</v>
      </c>
      <c r="S14">
        <v>0</v>
      </c>
      <c r="T14">
        <v>0</v>
      </c>
      <c r="U14" s="17">
        <v>5</v>
      </c>
    </row>
    <row r="17" spans="1:21" ht="12.75">
      <c r="A17" t="s">
        <v>96</v>
      </c>
      <c r="B17" t="s">
        <v>90</v>
      </c>
      <c r="C17">
        <v>3</v>
      </c>
      <c r="E17" s="15">
        <v>0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3</v>
      </c>
      <c r="N17" s="15">
        <v>2</v>
      </c>
      <c r="O17" s="15">
        <v>0</v>
      </c>
      <c r="P17" s="15">
        <v>2</v>
      </c>
      <c r="Q17" s="15">
        <v>2</v>
      </c>
      <c r="R17" s="15">
        <v>0</v>
      </c>
      <c r="S17" s="15">
        <v>2</v>
      </c>
      <c r="T17" s="15">
        <v>2</v>
      </c>
      <c r="U17" s="15">
        <v>0</v>
      </c>
    </row>
    <row r="18" spans="2:21" ht="12.75">
      <c r="B18" t="s">
        <v>91</v>
      </c>
      <c r="C18">
        <v>5</v>
      </c>
      <c r="E18" s="16">
        <v>0</v>
      </c>
      <c r="F18" s="14">
        <v>5</v>
      </c>
      <c r="G18" s="16">
        <v>4</v>
      </c>
      <c r="H18" s="16">
        <v>3</v>
      </c>
      <c r="I18" s="14">
        <v>5</v>
      </c>
      <c r="J18" s="16">
        <v>3</v>
      </c>
      <c r="K18">
        <v>5</v>
      </c>
      <c r="L18" s="14">
        <v>5</v>
      </c>
      <c r="N18" s="16">
        <v>4</v>
      </c>
      <c r="O18" s="16">
        <v>0</v>
      </c>
      <c r="P18" s="16">
        <v>4</v>
      </c>
      <c r="Q18" s="16">
        <v>0</v>
      </c>
      <c r="R18" s="16">
        <v>0</v>
      </c>
      <c r="S18" s="16">
        <v>3</v>
      </c>
      <c r="T18" s="16">
        <v>4</v>
      </c>
      <c r="U18" s="16">
        <v>0</v>
      </c>
    </row>
    <row r="19" spans="2:21" ht="12.75">
      <c r="B19" t="s">
        <v>92</v>
      </c>
      <c r="C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N19">
        <v>2</v>
      </c>
      <c r="O19">
        <v>2</v>
      </c>
      <c r="P19">
        <v>2</v>
      </c>
      <c r="Q19">
        <v>2</v>
      </c>
      <c r="R19">
        <v>2</v>
      </c>
      <c r="S19" s="14">
        <v>2</v>
      </c>
      <c r="T19" s="14">
        <v>2</v>
      </c>
      <c r="U19">
        <v>2</v>
      </c>
    </row>
    <row r="20" spans="2:21" ht="12.75">
      <c r="B20" t="s">
        <v>93</v>
      </c>
      <c r="C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14">
        <v>0</v>
      </c>
      <c r="T20" s="14">
        <v>0</v>
      </c>
      <c r="U20">
        <v>0</v>
      </c>
    </row>
    <row r="21" spans="2:21" ht="12.75">
      <c r="B21" t="s">
        <v>94</v>
      </c>
      <c r="C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14">
        <v>0</v>
      </c>
      <c r="T21" s="14">
        <v>0</v>
      </c>
      <c r="U21">
        <v>0</v>
      </c>
    </row>
    <row r="24" spans="1:21" ht="12.75">
      <c r="A24" t="s">
        <v>97</v>
      </c>
      <c r="B24" t="s">
        <v>90</v>
      </c>
      <c r="C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N24">
        <v>0</v>
      </c>
      <c r="O24">
        <v>0</v>
      </c>
      <c r="P24">
        <v>0</v>
      </c>
      <c r="Q24" s="12">
        <v>3</v>
      </c>
      <c r="R24">
        <v>0</v>
      </c>
      <c r="S24">
        <v>0</v>
      </c>
      <c r="T24">
        <v>0</v>
      </c>
      <c r="U24">
        <v>0</v>
      </c>
    </row>
    <row r="25" spans="2:21" ht="12.75">
      <c r="B25" t="s">
        <v>91</v>
      </c>
      <c r="C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N25">
        <v>0</v>
      </c>
      <c r="O25">
        <v>0</v>
      </c>
      <c r="P25">
        <v>0</v>
      </c>
      <c r="Q25" s="12">
        <v>5</v>
      </c>
      <c r="R25">
        <v>0</v>
      </c>
      <c r="S25">
        <v>0</v>
      </c>
      <c r="T25">
        <v>0</v>
      </c>
      <c r="U25">
        <v>0</v>
      </c>
    </row>
    <row r="26" spans="2:21" ht="12.75">
      <c r="B26" t="s">
        <v>92</v>
      </c>
      <c r="C26">
        <v>4</v>
      </c>
      <c r="E26">
        <v>4</v>
      </c>
      <c r="F26" s="18">
        <v>3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N26">
        <v>4</v>
      </c>
      <c r="O26">
        <v>4</v>
      </c>
      <c r="P26">
        <v>4</v>
      </c>
      <c r="Q26">
        <v>4</v>
      </c>
      <c r="R26" s="18">
        <v>1</v>
      </c>
      <c r="S26">
        <v>4</v>
      </c>
      <c r="T26">
        <v>4</v>
      </c>
      <c r="U26">
        <v>4</v>
      </c>
    </row>
    <row r="27" spans="2:21" ht="12.75">
      <c r="B27" t="s">
        <v>93</v>
      </c>
      <c r="C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2:21" ht="12.75">
      <c r="B28" t="s">
        <v>94</v>
      </c>
      <c r="C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N28">
        <v>0</v>
      </c>
      <c r="O28">
        <v>0</v>
      </c>
      <c r="P28">
        <v>0</v>
      </c>
      <c r="Q28" s="19">
        <v>1</v>
      </c>
      <c r="R28">
        <v>0</v>
      </c>
      <c r="S28">
        <v>0</v>
      </c>
      <c r="T28">
        <v>0</v>
      </c>
      <c r="U28">
        <v>0</v>
      </c>
    </row>
    <row r="31" spans="3:21" ht="12.75">
      <c r="C31" s="11" t="s">
        <v>88</v>
      </c>
      <c r="E31" s="11">
        <v>5</v>
      </c>
      <c r="F31" s="11">
        <v>6</v>
      </c>
      <c r="G31" s="11">
        <v>7</v>
      </c>
      <c r="H31" s="11">
        <v>8</v>
      </c>
      <c r="I31" s="11">
        <v>13</v>
      </c>
      <c r="J31" s="11">
        <v>14</v>
      </c>
      <c r="K31" s="11">
        <v>15</v>
      </c>
      <c r="L31" s="11">
        <v>16</v>
      </c>
      <c r="N31" s="11">
        <v>1</v>
      </c>
      <c r="O31" s="11">
        <v>2</v>
      </c>
      <c r="P31" s="11">
        <v>3</v>
      </c>
      <c r="Q31" s="11">
        <v>4</v>
      </c>
      <c r="R31" s="11">
        <v>9</v>
      </c>
      <c r="S31" s="11">
        <v>10</v>
      </c>
      <c r="T31" s="11">
        <v>11</v>
      </c>
      <c r="U31" s="11">
        <v>12</v>
      </c>
    </row>
    <row r="32" spans="1:21" ht="12.75">
      <c r="A32" t="s">
        <v>98</v>
      </c>
      <c r="B32" t="s">
        <v>90</v>
      </c>
      <c r="C32">
        <v>4</v>
      </c>
      <c r="E32">
        <v>4</v>
      </c>
      <c r="F32">
        <v>4</v>
      </c>
      <c r="G32">
        <v>4</v>
      </c>
      <c r="H32">
        <v>4</v>
      </c>
      <c r="I32" s="15">
        <v>3</v>
      </c>
      <c r="J32">
        <v>4</v>
      </c>
      <c r="K32">
        <v>4</v>
      </c>
      <c r="L32">
        <v>4</v>
      </c>
      <c r="N32" s="15">
        <v>0</v>
      </c>
      <c r="O32" s="15">
        <v>0</v>
      </c>
      <c r="P32">
        <v>4</v>
      </c>
      <c r="Q32" s="15">
        <v>0</v>
      </c>
      <c r="R32">
        <v>4</v>
      </c>
      <c r="S32" s="15">
        <v>1</v>
      </c>
      <c r="T32">
        <v>4</v>
      </c>
      <c r="U32" s="15">
        <v>1</v>
      </c>
    </row>
    <row r="33" spans="2:21" ht="12.75">
      <c r="B33" t="s">
        <v>91</v>
      </c>
      <c r="C33">
        <v>5</v>
      </c>
      <c r="E33">
        <v>5</v>
      </c>
      <c r="F33">
        <v>5</v>
      </c>
      <c r="G33">
        <v>5</v>
      </c>
      <c r="H33">
        <v>5</v>
      </c>
      <c r="I33" s="16">
        <v>3</v>
      </c>
      <c r="J33" s="16">
        <v>4</v>
      </c>
      <c r="K33">
        <v>5</v>
      </c>
      <c r="L33" s="16">
        <v>4</v>
      </c>
      <c r="N33" s="16">
        <v>0</v>
      </c>
      <c r="O33" s="16">
        <v>0</v>
      </c>
      <c r="P33">
        <v>5</v>
      </c>
      <c r="Q33" s="16">
        <v>0</v>
      </c>
      <c r="R33">
        <v>5</v>
      </c>
      <c r="S33" s="16">
        <v>2</v>
      </c>
      <c r="T33">
        <v>5</v>
      </c>
      <c r="U33" s="16">
        <v>1</v>
      </c>
    </row>
    <row r="34" spans="2:21" ht="12.75">
      <c r="B34" t="s">
        <v>92</v>
      </c>
      <c r="C34">
        <v>1</v>
      </c>
      <c r="E34">
        <v>1</v>
      </c>
      <c r="F34">
        <v>1</v>
      </c>
      <c r="G34">
        <v>1</v>
      </c>
      <c r="H34">
        <v>1</v>
      </c>
      <c r="I34" s="18">
        <v>0</v>
      </c>
      <c r="J34">
        <v>1</v>
      </c>
      <c r="K34">
        <v>1</v>
      </c>
      <c r="L34">
        <v>1</v>
      </c>
      <c r="N34">
        <v>1</v>
      </c>
      <c r="O34" s="18">
        <v>0</v>
      </c>
      <c r="P34">
        <v>1</v>
      </c>
      <c r="Q34" s="18">
        <v>0</v>
      </c>
      <c r="R34">
        <v>1</v>
      </c>
      <c r="S34">
        <v>1</v>
      </c>
      <c r="T34">
        <v>1</v>
      </c>
      <c r="U34">
        <v>1</v>
      </c>
    </row>
    <row r="35" spans="2:21" ht="12.75">
      <c r="B35" t="s">
        <v>93</v>
      </c>
      <c r="C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2:21" ht="12.75">
      <c r="B36" t="s">
        <v>94</v>
      </c>
      <c r="C36">
        <v>0</v>
      </c>
      <c r="E36" s="20">
        <v>1</v>
      </c>
      <c r="F36" s="20">
        <v>1</v>
      </c>
      <c r="G36">
        <v>0</v>
      </c>
      <c r="H36" s="20">
        <v>1</v>
      </c>
      <c r="I36">
        <v>0</v>
      </c>
      <c r="J36">
        <v>0</v>
      </c>
      <c r="K36">
        <v>0</v>
      </c>
      <c r="L36">
        <v>0</v>
      </c>
      <c r="N36">
        <v>0</v>
      </c>
      <c r="O36" s="19">
        <v>1</v>
      </c>
      <c r="P36">
        <v>0</v>
      </c>
      <c r="Q36" s="19">
        <v>1</v>
      </c>
      <c r="R36">
        <v>0</v>
      </c>
      <c r="S36" s="14">
        <v>0</v>
      </c>
      <c r="T36">
        <v>0</v>
      </c>
      <c r="U36">
        <v>0</v>
      </c>
    </row>
    <row r="39" spans="1:21" ht="12.75">
      <c r="A39" t="s">
        <v>99</v>
      </c>
      <c r="B39" t="s">
        <v>90</v>
      </c>
      <c r="C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12">
        <v>1</v>
      </c>
      <c r="T39">
        <v>0</v>
      </c>
      <c r="U39">
        <v>0</v>
      </c>
    </row>
    <row r="40" spans="2:21" ht="12.75">
      <c r="B40" t="s">
        <v>91</v>
      </c>
      <c r="C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12">
        <v>2</v>
      </c>
      <c r="T40">
        <v>0</v>
      </c>
      <c r="U40">
        <v>0</v>
      </c>
    </row>
    <row r="41" spans="2:21" ht="12.75">
      <c r="B41" t="s">
        <v>92</v>
      </c>
      <c r="C41">
        <v>3</v>
      </c>
      <c r="E41">
        <v>3</v>
      </c>
      <c r="F41" s="14">
        <v>3</v>
      </c>
      <c r="G41" s="14">
        <v>3</v>
      </c>
      <c r="H41" s="14">
        <v>3</v>
      </c>
      <c r="I41" s="14">
        <v>3</v>
      </c>
      <c r="J41" s="14">
        <v>3</v>
      </c>
      <c r="K41" s="14">
        <v>3</v>
      </c>
      <c r="L41" s="14">
        <v>3</v>
      </c>
      <c r="N41" s="18">
        <v>2</v>
      </c>
      <c r="O41" s="18">
        <v>0</v>
      </c>
      <c r="P41">
        <v>3</v>
      </c>
      <c r="Q41" s="18">
        <v>0</v>
      </c>
      <c r="R41" s="14">
        <v>3</v>
      </c>
      <c r="S41" s="14">
        <v>3</v>
      </c>
      <c r="T41" s="14">
        <v>3</v>
      </c>
      <c r="U41" s="14">
        <v>3</v>
      </c>
    </row>
    <row r="42" spans="2:21" ht="12.75">
      <c r="B42" t="s">
        <v>93</v>
      </c>
      <c r="C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2:21" ht="12.75">
      <c r="B43" t="s">
        <v>94</v>
      </c>
      <c r="C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N43">
        <v>0</v>
      </c>
      <c r="O43" s="19">
        <v>1</v>
      </c>
      <c r="P43">
        <v>0</v>
      </c>
      <c r="Q43" s="19">
        <v>1</v>
      </c>
      <c r="R43">
        <v>0</v>
      </c>
      <c r="S43" s="14">
        <v>0</v>
      </c>
      <c r="T43">
        <v>0</v>
      </c>
      <c r="U43">
        <v>0</v>
      </c>
    </row>
    <row r="46" spans="1:21" ht="12.75">
      <c r="A46" t="s">
        <v>100</v>
      </c>
      <c r="B46" t="s">
        <v>90</v>
      </c>
      <c r="C46">
        <v>3</v>
      </c>
      <c r="E46" s="15">
        <v>2</v>
      </c>
      <c r="F46">
        <v>3</v>
      </c>
      <c r="G46">
        <v>3</v>
      </c>
      <c r="H46">
        <v>3</v>
      </c>
      <c r="I46">
        <v>3</v>
      </c>
      <c r="J46">
        <v>3</v>
      </c>
      <c r="K46">
        <v>3</v>
      </c>
      <c r="L46">
        <v>3</v>
      </c>
      <c r="N46" s="15">
        <v>2</v>
      </c>
      <c r="O46" s="15">
        <v>0</v>
      </c>
      <c r="P46">
        <v>3</v>
      </c>
      <c r="Q46" s="15">
        <v>2</v>
      </c>
      <c r="R46">
        <v>3</v>
      </c>
      <c r="S46" s="15">
        <v>1</v>
      </c>
      <c r="T46" s="15">
        <v>2</v>
      </c>
      <c r="U46">
        <v>3</v>
      </c>
    </row>
    <row r="47" spans="2:21" ht="12.75">
      <c r="B47" t="s">
        <v>91</v>
      </c>
      <c r="C47">
        <v>6</v>
      </c>
      <c r="E47" s="16">
        <v>4</v>
      </c>
      <c r="F47">
        <v>6</v>
      </c>
      <c r="G47" s="16">
        <v>5</v>
      </c>
      <c r="H47" s="16">
        <v>3</v>
      </c>
      <c r="I47" s="14">
        <v>6</v>
      </c>
      <c r="J47" s="16">
        <v>3</v>
      </c>
      <c r="K47" s="16">
        <v>5</v>
      </c>
      <c r="L47" s="16">
        <v>3</v>
      </c>
      <c r="N47" s="16">
        <v>2</v>
      </c>
      <c r="O47" s="16">
        <v>0</v>
      </c>
      <c r="P47">
        <v>6</v>
      </c>
      <c r="Q47" s="16">
        <v>4</v>
      </c>
      <c r="R47" s="14">
        <v>6</v>
      </c>
      <c r="S47" s="16">
        <v>2</v>
      </c>
      <c r="T47" s="16">
        <v>2</v>
      </c>
      <c r="U47" s="14">
        <v>6</v>
      </c>
    </row>
    <row r="48" spans="2:21" ht="12.75">
      <c r="B48" t="s">
        <v>92</v>
      </c>
      <c r="C48">
        <v>0</v>
      </c>
      <c r="E48">
        <v>0</v>
      </c>
      <c r="F48">
        <v>0</v>
      </c>
      <c r="G48">
        <v>0</v>
      </c>
      <c r="H48">
        <v>0</v>
      </c>
      <c r="I48" s="14">
        <v>0</v>
      </c>
      <c r="J48" s="14">
        <v>0</v>
      </c>
      <c r="K48" s="14">
        <v>0</v>
      </c>
      <c r="L48" s="14">
        <v>0</v>
      </c>
      <c r="N48">
        <v>0</v>
      </c>
      <c r="O48">
        <v>0</v>
      </c>
      <c r="P48">
        <v>0</v>
      </c>
      <c r="Q48">
        <v>0</v>
      </c>
      <c r="R48" s="14">
        <v>0</v>
      </c>
      <c r="S48" s="14">
        <v>0</v>
      </c>
      <c r="T48">
        <v>0</v>
      </c>
      <c r="U48" s="14">
        <v>0</v>
      </c>
    </row>
    <row r="49" spans="2:21" ht="12.75">
      <c r="B49" t="s">
        <v>93</v>
      </c>
      <c r="C49">
        <v>0</v>
      </c>
      <c r="E49">
        <v>0</v>
      </c>
      <c r="F49">
        <v>0</v>
      </c>
      <c r="G49">
        <v>0</v>
      </c>
      <c r="H49">
        <v>0</v>
      </c>
      <c r="I49" s="14">
        <v>0</v>
      </c>
      <c r="J49" s="14">
        <v>0</v>
      </c>
      <c r="K49" s="14">
        <v>0</v>
      </c>
      <c r="L49" s="14">
        <v>0</v>
      </c>
      <c r="N49">
        <v>0</v>
      </c>
      <c r="O49">
        <v>0</v>
      </c>
      <c r="P49">
        <v>0</v>
      </c>
      <c r="Q49">
        <v>0</v>
      </c>
      <c r="R49" s="14">
        <v>0</v>
      </c>
      <c r="S49" s="14">
        <v>0</v>
      </c>
      <c r="T49">
        <v>0</v>
      </c>
      <c r="U49" s="14">
        <v>0</v>
      </c>
    </row>
    <row r="50" spans="2:21" ht="12.75">
      <c r="B50" t="s">
        <v>94</v>
      </c>
      <c r="C50">
        <v>0</v>
      </c>
      <c r="E50" s="20">
        <v>3</v>
      </c>
      <c r="F50">
        <v>0</v>
      </c>
      <c r="G50">
        <v>0</v>
      </c>
      <c r="H50">
        <v>0</v>
      </c>
      <c r="I50" s="20">
        <v>4</v>
      </c>
      <c r="J50" s="14">
        <v>0</v>
      </c>
      <c r="K50" s="14">
        <v>0</v>
      </c>
      <c r="L50" s="14">
        <v>0</v>
      </c>
      <c r="N50">
        <v>0</v>
      </c>
      <c r="O50">
        <v>0</v>
      </c>
      <c r="P50">
        <v>0</v>
      </c>
      <c r="Q50" s="20">
        <v>1</v>
      </c>
      <c r="R50" s="20">
        <v>2</v>
      </c>
      <c r="S50" s="17">
        <v>3</v>
      </c>
      <c r="T50">
        <v>0</v>
      </c>
      <c r="U50" s="17">
        <v>1</v>
      </c>
    </row>
    <row r="51" ht="12.75">
      <c r="O51" s="14"/>
    </row>
    <row r="53" spans="1:21" ht="12.75">
      <c r="A53" t="s">
        <v>101</v>
      </c>
      <c r="B53" t="s">
        <v>90</v>
      </c>
      <c r="C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12">
        <v>1</v>
      </c>
      <c r="T53" s="12">
        <v>2</v>
      </c>
      <c r="U53" s="12">
        <v>1</v>
      </c>
    </row>
    <row r="54" spans="2:21" ht="12.75">
      <c r="B54" t="s">
        <v>91</v>
      </c>
      <c r="C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12">
        <v>4</v>
      </c>
      <c r="T54" s="12">
        <v>3</v>
      </c>
      <c r="U54" s="12">
        <v>1</v>
      </c>
    </row>
    <row r="55" spans="2:21" ht="12.75">
      <c r="B55" t="s">
        <v>92</v>
      </c>
      <c r="C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2:21" ht="12.75">
      <c r="B56" t="s">
        <v>93</v>
      </c>
      <c r="C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</row>
    <row r="57" spans="2:21" ht="12.75">
      <c r="B57" t="s">
        <v>94</v>
      </c>
      <c r="C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N57">
        <v>0</v>
      </c>
      <c r="O57" s="19">
        <v>1</v>
      </c>
      <c r="P57">
        <v>0</v>
      </c>
      <c r="Q57">
        <v>0</v>
      </c>
      <c r="R57">
        <v>0</v>
      </c>
      <c r="S57" s="17">
        <v>4</v>
      </c>
      <c r="T57" s="14">
        <v>0</v>
      </c>
      <c r="U57" s="19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I48" sqref="I48"/>
    </sheetView>
  </sheetViews>
  <sheetFormatPr defaultColWidth="9.140625" defaultRowHeight="12.75"/>
  <cols>
    <col min="1" max="1" width="20.421875" style="0" customWidth="1"/>
  </cols>
  <sheetData>
    <row r="1" spans="2:11" ht="18">
      <c r="B1" s="10" t="s">
        <v>86</v>
      </c>
      <c r="K1" s="10" t="s">
        <v>87</v>
      </c>
    </row>
    <row r="2" spans="2:18" ht="12.75">
      <c r="B2" s="11" t="s">
        <v>103</v>
      </c>
      <c r="C2" s="11" t="s">
        <v>104</v>
      </c>
      <c r="D2" s="11" t="s">
        <v>105</v>
      </c>
      <c r="E2" s="11" t="s">
        <v>106</v>
      </c>
      <c r="F2" s="11" t="s">
        <v>107</v>
      </c>
      <c r="G2" s="11" t="s">
        <v>108</v>
      </c>
      <c r="H2" s="11" t="s">
        <v>109</v>
      </c>
      <c r="I2" s="11" t="s">
        <v>110</v>
      </c>
      <c r="J2" s="11"/>
      <c r="K2" s="11" t="s">
        <v>111</v>
      </c>
      <c r="L2" s="11" t="s">
        <v>112</v>
      </c>
      <c r="M2" s="11" t="s">
        <v>113</v>
      </c>
      <c r="N2" s="11" t="s">
        <v>114</v>
      </c>
      <c r="O2" s="11" t="s">
        <v>115</v>
      </c>
      <c r="P2" s="11" t="s">
        <v>116</v>
      </c>
      <c r="Q2" s="11" t="s">
        <v>117</v>
      </c>
      <c r="R2" s="11" t="s">
        <v>118</v>
      </c>
    </row>
    <row r="3" spans="1:18" ht="12.75">
      <c r="A3" t="s">
        <v>89</v>
      </c>
      <c r="B3">
        <v>27840</v>
      </c>
      <c r="C3">
        <v>59776</v>
      </c>
      <c r="D3">
        <v>66395</v>
      </c>
      <c r="E3">
        <v>30924</v>
      </c>
      <c r="F3">
        <v>37744</v>
      </c>
      <c r="G3">
        <v>46066</v>
      </c>
      <c r="H3">
        <v>49281</v>
      </c>
      <c r="I3">
        <v>70912</v>
      </c>
      <c r="K3" s="21"/>
      <c r="L3">
        <v>65044</v>
      </c>
      <c r="M3" s="21"/>
      <c r="N3">
        <v>346759</v>
      </c>
      <c r="O3">
        <v>171287</v>
      </c>
      <c r="P3">
        <v>134393</v>
      </c>
      <c r="Q3" s="21"/>
      <c r="R3" s="21"/>
    </row>
    <row r="4" spans="1:18" ht="12.75">
      <c r="A4" t="s">
        <v>95</v>
      </c>
      <c r="B4">
        <v>34410</v>
      </c>
      <c r="C4" s="21"/>
      <c r="D4">
        <v>40408</v>
      </c>
      <c r="E4">
        <v>29413</v>
      </c>
      <c r="F4">
        <v>32937</v>
      </c>
      <c r="G4">
        <v>26718</v>
      </c>
      <c r="H4">
        <v>69630</v>
      </c>
      <c r="I4">
        <v>50262</v>
      </c>
      <c r="K4" s="21"/>
      <c r="L4">
        <v>36673</v>
      </c>
      <c r="M4">
        <v>81818</v>
      </c>
      <c r="N4" s="21"/>
      <c r="O4">
        <v>138369</v>
      </c>
      <c r="P4">
        <v>92513</v>
      </c>
      <c r="Q4">
        <v>76921</v>
      </c>
      <c r="R4" s="21"/>
    </row>
    <row r="5" spans="1:18" ht="12.75">
      <c r="A5" t="s">
        <v>96</v>
      </c>
      <c r="B5" s="21"/>
      <c r="C5">
        <v>62029</v>
      </c>
      <c r="D5" s="21"/>
      <c r="E5" s="21"/>
      <c r="F5">
        <v>96869</v>
      </c>
      <c r="G5" s="21"/>
      <c r="H5">
        <v>112742</v>
      </c>
      <c r="I5">
        <v>98061</v>
      </c>
      <c r="K5" s="21"/>
      <c r="L5" s="21"/>
      <c r="M5" s="21"/>
      <c r="N5" s="21"/>
      <c r="O5" s="21"/>
      <c r="P5" s="21"/>
      <c r="Q5" s="21"/>
      <c r="R5" s="21"/>
    </row>
    <row r="6" spans="1:18" ht="12.75">
      <c r="A6" t="s">
        <v>97</v>
      </c>
      <c r="B6">
        <v>35231</v>
      </c>
      <c r="C6" s="21"/>
      <c r="D6">
        <v>44073</v>
      </c>
      <c r="E6">
        <v>31145</v>
      </c>
      <c r="F6">
        <v>43442</v>
      </c>
      <c r="G6">
        <v>92523</v>
      </c>
      <c r="H6">
        <v>55840</v>
      </c>
      <c r="I6">
        <v>65464</v>
      </c>
      <c r="K6">
        <v>117649</v>
      </c>
      <c r="L6">
        <v>33077</v>
      </c>
      <c r="M6">
        <v>112892</v>
      </c>
      <c r="N6" s="21"/>
      <c r="O6" s="21"/>
      <c r="P6">
        <v>127283</v>
      </c>
      <c r="Q6">
        <v>60026</v>
      </c>
      <c r="R6">
        <v>45325</v>
      </c>
    </row>
    <row r="8" spans="2:18" ht="12.75">
      <c r="B8" s="11" t="s">
        <v>111</v>
      </c>
      <c r="C8" s="11" t="s">
        <v>112</v>
      </c>
      <c r="D8" s="11" t="s">
        <v>113</v>
      </c>
      <c r="E8" s="11" t="s">
        <v>114</v>
      </c>
      <c r="F8" s="11" t="s">
        <v>115</v>
      </c>
      <c r="G8" s="11" t="s">
        <v>116</v>
      </c>
      <c r="H8" s="11" t="s">
        <v>117</v>
      </c>
      <c r="I8" s="11" t="s">
        <v>118</v>
      </c>
      <c r="K8" s="11" t="s">
        <v>103</v>
      </c>
      <c r="L8" s="11" t="s">
        <v>104</v>
      </c>
      <c r="M8" s="11" t="s">
        <v>105</v>
      </c>
      <c r="N8" s="11" t="s">
        <v>106</v>
      </c>
      <c r="O8" s="11" t="s">
        <v>107</v>
      </c>
      <c r="P8" s="11" t="s">
        <v>108</v>
      </c>
      <c r="Q8" s="11" t="s">
        <v>109</v>
      </c>
      <c r="R8" s="11" t="s">
        <v>110</v>
      </c>
    </row>
    <row r="9" spans="1:18" ht="12.75">
      <c r="A9" t="s">
        <v>98</v>
      </c>
      <c r="B9" s="21"/>
      <c r="C9" s="21"/>
      <c r="D9">
        <v>68668</v>
      </c>
      <c r="E9" s="21"/>
      <c r="F9" s="21"/>
      <c r="G9" s="21"/>
      <c r="H9">
        <v>49902</v>
      </c>
      <c r="I9" s="21"/>
      <c r="K9" s="21"/>
      <c r="L9" s="21"/>
      <c r="M9">
        <v>209381</v>
      </c>
      <c r="N9" s="21"/>
      <c r="O9">
        <v>242879</v>
      </c>
      <c r="P9" s="21"/>
      <c r="Q9">
        <v>745863</v>
      </c>
      <c r="R9" s="21"/>
    </row>
    <row r="10" spans="1:18" ht="12.75">
      <c r="A10" t="s">
        <v>99</v>
      </c>
      <c r="B10">
        <v>29983</v>
      </c>
      <c r="C10">
        <v>22783</v>
      </c>
      <c r="D10">
        <v>43422</v>
      </c>
      <c r="E10">
        <v>39857</v>
      </c>
      <c r="F10">
        <v>39016</v>
      </c>
      <c r="G10">
        <v>23354</v>
      </c>
      <c r="H10">
        <v>32146</v>
      </c>
      <c r="I10">
        <v>30003</v>
      </c>
      <c r="K10" s="21"/>
      <c r="L10" s="21"/>
      <c r="M10">
        <v>61379</v>
      </c>
      <c r="N10" s="21"/>
      <c r="O10">
        <v>70741</v>
      </c>
      <c r="P10" s="21"/>
      <c r="Q10">
        <v>143536</v>
      </c>
      <c r="R10">
        <v>155143</v>
      </c>
    </row>
    <row r="11" spans="1:18" ht="12.75">
      <c r="A11" t="s">
        <v>100</v>
      </c>
      <c r="B11" s="21"/>
      <c r="C11">
        <v>36733</v>
      </c>
      <c r="D11" s="21"/>
      <c r="E11" s="21"/>
      <c r="F11" s="21"/>
      <c r="G11" s="21"/>
      <c r="H11" s="21"/>
      <c r="I11" s="21"/>
      <c r="K11" s="21"/>
      <c r="L11" s="21"/>
      <c r="M11">
        <v>225294</v>
      </c>
      <c r="N11" s="21"/>
      <c r="O11" s="21"/>
      <c r="P11" s="21"/>
      <c r="Q11" s="21"/>
      <c r="R11" s="21"/>
    </row>
    <row r="12" spans="1:18" ht="12.75">
      <c r="A12" t="s">
        <v>101</v>
      </c>
      <c r="B12">
        <v>29102</v>
      </c>
      <c r="C12">
        <v>23765</v>
      </c>
      <c r="D12">
        <v>42301</v>
      </c>
      <c r="E12">
        <v>53908</v>
      </c>
      <c r="F12">
        <v>36993</v>
      </c>
      <c r="G12">
        <v>24595</v>
      </c>
      <c r="H12">
        <v>25606</v>
      </c>
      <c r="I12">
        <v>29973</v>
      </c>
      <c r="K12" s="21"/>
      <c r="L12">
        <v>99543</v>
      </c>
      <c r="M12" s="21"/>
      <c r="N12" s="21"/>
      <c r="O12" s="21"/>
      <c r="P12">
        <v>271770</v>
      </c>
      <c r="Q12">
        <v>341622</v>
      </c>
      <c r="R12">
        <v>214278</v>
      </c>
    </row>
    <row r="15" spans="1:18" ht="12.75">
      <c r="A15" t="s">
        <v>102</v>
      </c>
      <c r="B15" s="11" t="s">
        <v>103</v>
      </c>
      <c r="C15" s="11" t="s">
        <v>104</v>
      </c>
      <c r="D15" s="11" t="s">
        <v>105</v>
      </c>
      <c r="E15" s="11" t="s">
        <v>106</v>
      </c>
      <c r="F15" s="11" t="s">
        <v>107</v>
      </c>
      <c r="G15" s="11" t="s">
        <v>108</v>
      </c>
      <c r="H15" s="11" t="s">
        <v>109</v>
      </c>
      <c r="I15" s="11" t="s">
        <v>110</v>
      </c>
      <c r="K15" s="11" t="s">
        <v>111</v>
      </c>
      <c r="L15" s="11" t="s">
        <v>112</v>
      </c>
      <c r="M15" s="11" t="s">
        <v>113</v>
      </c>
      <c r="N15" s="11" t="s">
        <v>114</v>
      </c>
      <c r="O15" s="11" t="s">
        <v>115</v>
      </c>
      <c r="P15" s="11" t="s">
        <v>116</v>
      </c>
      <c r="Q15" s="11" t="s">
        <v>117</v>
      </c>
      <c r="R15" s="11" t="s">
        <v>118</v>
      </c>
    </row>
    <row r="16" spans="11:18" ht="12.75">
      <c r="K16" s="14">
        <v>166480</v>
      </c>
      <c r="L16" s="14"/>
      <c r="M16" s="14">
        <v>205195</v>
      </c>
      <c r="N16" s="14"/>
      <c r="O16" s="14"/>
      <c r="P16" s="14"/>
      <c r="Q16" s="14">
        <v>109017</v>
      </c>
      <c r="R16" s="14">
        <v>358486</v>
      </c>
    </row>
    <row r="17" spans="3:18" ht="12.75">
      <c r="C17" s="21">
        <v>42041</v>
      </c>
      <c r="K17" s="14">
        <v>48770</v>
      </c>
      <c r="L17" s="14"/>
      <c r="M17" s="14"/>
      <c r="N17" s="14">
        <v>97490</v>
      </c>
      <c r="O17" s="14"/>
      <c r="P17" s="14"/>
      <c r="Q17" s="14"/>
      <c r="R17" s="14">
        <v>118561</v>
      </c>
    </row>
    <row r="18" spans="2:18" ht="12.75">
      <c r="B18" s="21">
        <v>28271</v>
      </c>
      <c r="D18" s="21">
        <v>70952</v>
      </c>
      <c r="E18" s="21">
        <v>38636</v>
      </c>
      <c r="G18" s="21">
        <v>42251</v>
      </c>
      <c r="K18" s="14">
        <v>113884</v>
      </c>
      <c r="L18" s="14">
        <v>34820</v>
      </c>
      <c r="M18" s="14">
        <v>133402</v>
      </c>
      <c r="N18" s="14">
        <v>167951</v>
      </c>
      <c r="O18" s="14">
        <v>101366</v>
      </c>
      <c r="P18" s="14">
        <v>423169</v>
      </c>
      <c r="Q18" s="14">
        <v>49341</v>
      </c>
      <c r="R18" s="14">
        <v>179047</v>
      </c>
    </row>
    <row r="19" spans="3:18" ht="12.75">
      <c r="C19" s="21">
        <v>104920</v>
      </c>
      <c r="K19" s="22"/>
      <c r="L19" s="22"/>
      <c r="M19" s="22"/>
      <c r="N19" s="22">
        <v>223752</v>
      </c>
      <c r="O19" s="22">
        <v>208730</v>
      </c>
      <c r="P19" s="22"/>
      <c r="Q19" s="22"/>
      <c r="R19" s="22"/>
    </row>
    <row r="20" spans="11:18" ht="12.75">
      <c r="K20" s="14"/>
      <c r="L20" s="14"/>
      <c r="M20" s="14"/>
      <c r="N20" s="14"/>
      <c r="O20" s="14"/>
      <c r="P20" s="14"/>
      <c r="Q20" s="14"/>
      <c r="R20" s="14"/>
    </row>
    <row r="21" spans="2:18" ht="12.75">
      <c r="B21" s="11" t="s">
        <v>111</v>
      </c>
      <c r="C21" s="11" t="s">
        <v>112</v>
      </c>
      <c r="D21" s="11" t="s">
        <v>113</v>
      </c>
      <c r="E21" s="11" t="s">
        <v>114</v>
      </c>
      <c r="F21" s="11" t="s">
        <v>115</v>
      </c>
      <c r="G21" s="11" t="s">
        <v>116</v>
      </c>
      <c r="H21" s="11" t="s">
        <v>117</v>
      </c>
      <c r="I21" s="11" t="s">
        <v>118</v>
      </c>
      <c r="K21" s="11" t="s">
        <v>103</v>
      </c>
      <c r="L21" s="11" t="s">
        <v>104</v>
      </c>
      <c r="M21" s="11" t="s">
        <v>105</v>
      </c>
      <c r="N21" s="11" t="s">
        <v>106</v>
      </c>
      <c r="O21" s="11" t="s">
        <v>107</v>
      </c>
      <c r="P21" s="11" t="s">
        <v>108</v>
      </c>
      <c r="Q21" s="11" t="s">
        <v>109</v>
      </c>
      <c r="R21" s="11" t="s">
        <v>110</v>
      </c>
    </row>
    <row r="22" spans="2:18" ht="12.75">
      <c r="B22" s="21">
        <v>91902</v>
      </c>
      <c r="C22" s="21">
        <v>77061</v>
      </c>
      <c r="E22" s="21">
        <v>92754</v>
      </c>
      <c r="F22" s="21">
        <v>51934</v>
      </c>
      <c r="G22" s="21">
        <v>92453</v>
      </c>
      <c r="I22" s="21">
        <v>148473</v>
      </c>
      <c r="K22" s="14">
        <v>96950</v>
      </c>
      <c r="L22" s="14">
        <v>137077</v>
      </c>
      <c r="M22" s="14"/>
      <c r="N22" s="14">
        <v>101846</v>
      </c>
      <c r="O22" s="14"/>
      <c r="P22" s="14">
        <v>96238</v>
      </c>
      <c r="Q22" s="14"/>
      <c r="R22" s="14">
        <v>161883</v>
      </c>
    </row>
    <row r="23" spans="11:18" ht="12.75">
      <c r="K23" s="14">
        <v>48971</v>
      </c>
      <c r="L23" s="14">
        <v>138629</v>
      </c>
      <c r="M23" s="14"/>
      <c r="N23" s="14">
        <v>202962</v>
      </c>
      <c r="O23" s="14"/>
      <c r="P23" s="14">
        <v>120253</v>
      </c>
      <c r="Q23" s="14"/>
      <c r="R23" s="14"/>
    </row>
    <row r="24" spans="2:18" ht="12.75">
      <c r="B24" s="21">
        <v>115557</v>
      </c>
      <c r="D24" s="21">
        <v>51334</v>
      </c>
      <c r="E24" s="21">
        <v>60627</v>
      </c>
      <c r="F24" s="21">
        <v>74998</v>
      </c>
      <c r="G24" s="21">
        <v>26438</v>
      </c>
      <c r="H24" s="21">
        <v>32146</v>
      </c>
      <c r="I24" s="21">
        <v>40478</v>
      </c>
      <c r="K24">
        <v>101717</v>
      </c>
      <c r="L24">
        <v>256309</v>
      </c>
      <c r="N24">
        <v>131780</v>
      </c>
      <c r="O24">
        <v>152349</v>
      </c>
      <c r="P24">
        <v>116448</v>
      </c>
      <c r="Q24">
        <v>171206</v>
      </c>
      <c r="R24">
        <v>134062</v>
      </c>
    </row>
    <row r="25" spans="11:15" ht="12.75">
      <c r="K25">
        <v>78643</v>
      </c>
      <c r="M25">
        <v>171186</v>
      </c>
      <c r="N25">
        <v>80756</v>
      </c>
      <c r="O25">
        <v>59926</v>
      </c>
    </row>
    <row r="27" spans="3:7" ht="12.75">
      <c r="C27" t="s">
        <v>119</v>
      </c>
      <c r="D27" s="1">
        <f>AVERAGE(B9:I12)/1000</f>
        <v>35.90052631578947</v>
      </c>
      <c r="F27" t="s">
        <v>125</v>
      </c>
      <c r="G27" s="1">
        <f>AVERAGE(B3:I24)/1000</f>
        <v>52.741734375</v>
      </c>
    </row>
    <row r="28" spans="3:17" ht="12.75">
      <c r="C28" t="s">
        <v>124</v>
      </c>
      <c r="D28" s="1">
        <f>MEDIAN(B3:I12)/1000</f>
        <v>39.857</v>
      </c>
      <c r="F28" t="s">
        <v>126</v>
      </c>
      <c r="G28" s="1">
        <f>MEDIAN(B3:I25)/1000</f>
        <v>42.8615</v>
      </c>
      <c r="M28" t="s">
        <v>119</v>
      </c>
      <c r="N28" s="1">
        <f>AVERAGE(K9:R12)/1000</f>
        <v>231.78575</v>
      </c>
      <c r="P28" t="s">
        <v>125</v>
      </c>
      <c r="Q28" s="1">
        <f>AVERAGE(K3:R25)/1000</f>
        <v>151.87671875</v>
      </c>
    </row>
    <row r="29" spans="13:17" ht="12.75">
      <c r="M29" t="s">
        <v>124</v>
      </c>
      <c r="N29" s="1">
        <f>MEDIAN(K3:R12)/1000</f>
        <v>127.283</v>
      </c>
      <c r="P29" t="s">
        <v>126</v>
      </c>
      <c r="Q29" s="1">
        <f>MEDIAN(K3:R25)/1000</f>
        <v>129.5315</v>
      </c>
    </row>
    <row r="32" spans="3:20" ht="12.75">
      <c r="C32" s="11" t="s">
        <v>104</v>
      </c>
      <c r="D32" s="11" t="s">
        <v>105</v>
      </c>
      <c r="E32" s="11" t="s">
        <v>111</v>
      </c>
      <c r="F32" s="11" t="s">
        <v>112</v>
      </c>
      <c r="G32" s="11" t="s">
        <v>113</v>
      </c>
      <c r="H32" s="11" t="s">
        <v>114</v>
      </c>
      <c r="I32" s="11" t="s">
        <v>107</v>
      </c>
      <c r="J32" s="11" t="s">
        <v>108</v>
      </c>
      <c r="K32" s="11" t="s">
        <v>109</v>
      </c>
      <c r="L32" s="11" t="s">
        <v>110</v>
      </c>
      <c r="M32" s="11" t="s">
        <v>115</v>
      </c>
      <c r="N32" s="11" t="s">
        <v>116</v>
      </c>
      <c r="O32" s="11" t="s">
        <v>117</v>
      </c>
      <c r="P32" s="11" t="s">
        <v>118</v>
      </c>
      <c r="S32" s="11" t="s">
        <v>103</v>
      </c>
      <c r="T32" s="11" t="s">
        <v>106</v>
      </c>
    </row>
    <row r="33" spans="1:20" ht="12.75">
      <c r="A33" t="s">
        <v>120</v>
      </c>
      <c r="B33" t="s">
        <v>121</v>
      </c>
      <c r="C33">
        <f>AVERAGE(C3:C6)/1000</f>
        <v>60.9025</v>
      </c>
      <c r="D33">
        <f>AVERAGE(D3:D6)/1000</f>
        <v>50.292</v>
      </c>
      <c r="E33">
        <f>AVERAGE(B9:B12)/1000</f>
        <v>29.5425</v>
      </c>
      <c r="F33">
        <f>AVERAGE(C9:C12)/1000</f>
        <v>27.76033333333333</v>
      </c>
      <c r="G33">
        <f>AVERAGE(D9:D12)/1000</f>
        <v>51.46366666666666</v>
      </c>
      <c r="H33">
        <f>AVERAGE(E9:E12)/1000</f>
        <v>46.8825</v>
      </c>
      <c r="I33">
        <f>AVERAGE(F3:F6)/1000</f>
        <v>52.748</v>
      </c>
      <c r="J33">
        <f>AVERAGE(G3:G6)/1000</f>
        <v>55.102333333333334</v>
      </c>
      <c r="K33">
        <f>AVERAGE(H3:H6)/1000</f>
        <v>71.87325</v>
      </c>
      <c r="L33">
        <f>AVERAGE(I3:I6)/1000</f>
        <v>71.17475</v>
      </c>
      <c r="M33">
        <f>AVERAGE(F9:F12)/1000</f>
        <v>38.0045</v>
      </c>
      <c r="N33">
        <f>AVERAGE(G9:G12)/1000</f>
        <v>23.9745</v>
      </c>
      <c r="O33">
        <f>AVERAGE(H9:H12)/1000</f>
        <v>35.88466666666666</v>
      </c>
      <c r="P33">
        <f>AVERAGE(I9:I12)/1000</f>
        <v>29.988</v>
      </c>
      <c r="S33">
        <f>AVERAGE(B3:B6)/1000</f>
        <v>32.49366666666667</v>
      </c>
      <c r="T33">
        <f>AVERAGE(E3:E6)/1000</f>
        <v>30.494</v>
      </c>
    </row>
    <row r="34" spans="2:16" ht="12.75">
      <c r="B34" t="s">
        <v>122</v>
      </c>
      <c r="C34">
        <f>AVERAGE(L9:L12)/1000</f>
        <v>99.543</v>
      </c>
      <c r="D34">
        <f>AVERAGE(M9:M12)/1000</f>
        <v>165.35133333333334</v>
      </c>
      <c r="E34">
        <f>AVERAGE(K3:K6)/1000</f>
        <v>117.649</v>
      </c>
      <c r="F34">
        <f>AVERAGE(L3:L6)/1000</f>
        <v>44.931333333333335</v>
      </c>
      <c r="G34">
        <f>AVERAGE(M3:M6)/1000</f>
        <v>97.355</v>
      </c>
      <c r="H34">
        <f>AVERAGE(N3:N6)/1000</f>
        <v>346.759</v>
      </c>
      <c r="I34">
        <f>AVERAGE(O9:O12)/1000</f>
        <v>156.81</v>
      </c>
      <c r="J34">
        <f>AVERAGE(P9:P12)/1000</f>
        <v>271.77</v>
      </c>
      <c r="K34">
        <f>AVERAGE(Q9:Q12)/1000</f>
        <v>410.3403333333333</v>
      </c>
      <c r="L34">
        <f>AVERAGE(R9:R12)/1000</f>
        <v>184.7105</v>
      </c>
      <c r="M34">
        <f>AVERAGE(O3:O6)/1000</f>
        <v>154.828</v>
      </c>
      <c r="N34">
        <f>AVERAGE(P3:P6)/1000</f>
        <v>118.063</v>
      </c>
      <c r="O34">
        <f>AVERAGE(Q3:Q6)/1000</f>
        <v>68.4735</v>
      </c>
      <c r="P34">
        <f>AVERAGE(R3:R6)/1000</f>
        <v>45.325</v>
      </c>
    </row>
    <row r="35" spans="1:20" ht="12.75">
      <c r="A35" t="s">
        <v>123</v>
      </c>
      <c r="B35" t="s">
        <v>121</v>
      </c>
      <c r="C35">
        <v>2</v>
      </c>
      <c r="D35">
        <v>1</v>
      </c>
      <c r="E35">
        <v>2</v>
      </c>
      <c r="F35">
        <v>1</v>
      </c>
      <c r="G35">
        <v>1</v>
      </c>
      <c r="H35">
        <v>2</v>
      </c>
      <c r="I35">
        <v>0</v>
      </c>
      <c r="J35">
        <v>1</v>
      </c>
      <c r="K35">
        <v>0</v>
      </c>
      <c r="L35">
        <v>0</v>
      </c>
      <c r="M35">
        <v>2</v>
      </c>
      <c r="N35">
        <v>2</v>
      </c>
      <c r="O35">
        <v>1</v>
      </c>
      <c r="P35">
        <v>2</v>
      </c>
      <c r="S35">
        <v>1</v>
      </c>
      <c r="T35">
        <v>1</v>
      </c>
    </row>
    <row r="36" spans="2:20" ht="12.75">
      <c r="B36" t="s">
        <v>122</v>
      </c>
      <c r="C36">
        <v>3</v>
      </c>
      <c r="D36">
        <v>1</v>
      </c>
      <c r="E36">
        <v>3</v>
      </c>
      <c r="F36">
        <v>1</v>
      </c>
      <c r="G36">
        <v>2</v>
      </c>
      <c r="H36">
        <v>3</v>
      </c>
      <c r="I36">
        <v>2</v>
      </c>
      <c r="J36">
        <v>3</v>
      </c>
      <c r="K36">
        <v>1</v>
      </c>
      <c r="L36">
        <v>2</v>
      </c>
      <c r="M36">
        <v>2</v>
      </c>
      <c r="N36">
        <v>1</v>
      </c>
      <c r="O36">
        <v>2</v>
      </c>
      <c r="P36">
        <v>3</v>
      </c>
      <c r="S36">
        <v>4</v>
      </c>
      <c r="T36">
        <v>4</v>
      </c>
    </row>
    <row r="40" spans="14:15" ht="12.75">
      <c r="N40">
        <v>0</v>
      </c>
      <c r="O40">
        <v>100</v>
      </c>
    </row>
    <row r="41" spans="14:15" ht="12.75">
      <c r="N41">
        <v>0</v>
      </c>
      <c r="O41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workbookViewId="0" topLeftCell="L1">
      <selection activeCell="AF40" sqref="AF40"/>
    </sheetView>
  </sheetViews>
  <sheetFormatPr defaultColWidth="9.140625" defaultRowHeight="12.75"/>
  <cols>
    <col min="1" max="1" width="16.8515625" style="0" customWidth="1"/>
    <col min="2" max="2" width="16.28125" style="0" customWidth="1"/>
    <col min="3" max="3" width="8.421875" style="0" customWidth="1"/>
    <col min="6" max="6" width="12.28125" style="0" customWidth="1"/>
    <col min="7" max="7" width="15.421875" style="0" customWidth="1"/>
    <col min="10" max="10" width="11.57421875" style="0" customWidth="1"/>
  </cols>
  <sheetData>
    <row r="1" spans="2:7" ht="12.75">
      <c r="B1" t="s">
        <v>35</v>
      </c>
      <c r="G1" t="s">
        <v>38</v>
      </c>
    </row>
    <row r="2" spans="2:10" ht="12.75">
      <c r="B2" t="s">
        <v>3</v>
      </c>
      <c r="C2" t="s">
        <v>37</v>
      </c>
      <c r="D2" t="s">
        <v>36</v>
      </c>
      <c r="E2" t="s">
        <v>10</v>
      </c>
      <c r="F2" t="s">
        <v>13</v>
      </c>
      <c r="G2" t="s">
        <v>37</v>
      </c>
      <c r="H2" t="s">
        <v>36</v>
      </c>
      <c r="I2" t="s">
        <v>10</v>
      </c>
      <c r="J2" t="s">
        <v>13</v>
      </c>
    </row>
    <row r="3" spans="1:12" ht="12.75">
      <c r="A3" t="s">
        <v>1</v>
      </c>
      <c r="B3" s="3">
        <v>1</v>
      </c>
      <c r="C3" s="3">
        <v>3</v>
      </c>
      <c r="D3" s="3">
        <v>4</v>
      </c>
      <c r="E3" s="3">
        <v>1</v>
      </c>
      <c r="F3" s="3">
        <v>4</v>
      </c>
      <c r="G3" s="3">
        <v>3</v>
      </c>
      <c r="H3" s="3">
        <v>3</v>
      </c>
      <c r="I3" s="3">
        <v>1</v>
      </c>
      <c r="J3" s="3">
        <v>4</v>
      </c>
      <c r="L3" s="3"/>
    </row>
    <row r="4" spans="1:20" ht="12.75">
      <c r="A4">
        <v>1</v>
      </c>
      <c r="B4">
        <v>1</v>
      </c>
      <c r="C4">
        <v>3</v>
      </c>
      <c r="D4">
        <v>3</v>
      </c>
      <c r="E4">
        <v>3</v>
      </c>
      <c r="F4">
        <v>4</v>
      </c>
      <c r="G4">
        <v>4</v>
      </c>
      <c r="H4">
        <v>4</v>
      </c>
      <c r="I4">
        <v>3</v>
      </c>
      <c r="J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>
        <v>2</v>
      </c>
      <c r="B5">
        <v>1</v>
      </c>
      <c r="C5">
        <v>4</v>
      </c>
      <c r="D5">
        <v>2</v>
      </c>
      <c r="E5">
        <v>3</v>
      </c>
      <c r="F5">
        <v>4</v>
      </c>
      <c r="G5">
        <v>4</v>
      </c>
      <c r="H5">
        <v>1</v>
      </c>
      <c r="I5">
        <v>2</v>
      </c>
      <c r="J5">
        <v>4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</row>
    <row r="6" spans="1:20" ht="12.75">
      <c r="A6">
        <v>3</v>
      </c>
      <c r="B6">
        <v>3</v>
      </c>
      <c r="C6">
        <v>4</v>
      </c>
      <c r="D6">
        <v>2</v>
      </c>
      <c r="E6">
        <v>4</v>
      </c>
      <c r="F6">
        <v>4</v>
      </c>
      <c r="G6">
        <v>4</v>
      </c>
      <c r="H6">
        <v>1</v>
      </c>
      <c r="I6">
        <v>4</v>
      </c>
      <c r="J6">
        <v>4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</row>
    <row r="7" spans="1:20" ht="12.75">
      <c r="A7">
        <v>4</v>
      </c>
      <c r="B7">
        <v>1</v>
      </c>
      <c r="C7">
        <v>4</v>
      </c>
      <c r="D7">
        <v>3</v>
      </c>
      <c r="E7">
        <v>1</v>
      </c>
      <c r="F7">
        <v>4</v>
      </c>
      <c r="G7">
        <v>4</v>
      </c>
      <c r="H7">
        <v>2</v>
      </c>
      <c r="I7">
        <v>2</v>
      </c>
      <c r="J7">
        <v>4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</row>
    <row r="8" spans="1:20" ht="12.75">
      <c r="A8">
        <v>5</v>
      </c>
      <c r="B8">
        <v>3</v>
      </c>
      <c r="C8">
        <v>4</v>
      </c>
      <c r="D8">
        <v>4</v>
      </c>
      <c r="E8">
        <v>3</v>
      </c>
      <c r="F8">
        <v>4</v>
      </c>
      <c r="G8">
        <v>4</v>
      </c>
      <c r="H8">
        <v>1</v>
      </c>
      <c r="I8">
        <v>3</v>
      </c>
      <c r="J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</row>
    <row r="9" spans="1:10" ht="12.75">
      <c r="A9">
        <v>6</v>
      </c>
      <c r="B9">
        <v>3</v>
      </c>
      <c r="C9">
        <v>1</v>
      </c>
      <c r="D9">
        <v>4</v>
      </c>
      <c r="E9">
        <v>4</v>
      </c>
      <c r="F9">
        <v>4</v>
      </c>
      <c r="G9">
        <v>2</v>
      </c>
      <c r="H9">
        <v>3</v>
      </c>
      <c r="I9">
        <v>2</v>
      </c>
      <c r="J9">
        <v>4</v>
      </c>
    </row>
    <row r="10" spans="1:10" ht="12.75">
      <c r="A10">
        <v>7</v>
      </c>
      <c r="B10">
        <v>1</v>
      </c>
      <c r="C10">
        <v>3</v>
      </c>
      <c r="D10">
        <v>4</v>
      </c>
      <c r="E10">
        <v>2</v>
      </c>
      <c r="F10">
        <v>4</v>
      </c>
      <c r="G10">
        <v>3</v>
      </c>
      <c r="H10">
        <v>3</v>
      </c>
      <c r="I10">
        <v>1</v>
      </c>
      <c r="J10">
        <v>4</v>
      </c>
    </row>
    <row r="11" spans="1:10" ht="12.75">
      <c r="A11">
        <v>8</v>
      </c>
      <c r="B11">
        <v>3</v>
      </c>
      <c r="C11">
        <v>4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>
        <v>4</v>
      </c>
    </row>
    <row r="12" spans="1:10" ht="12.75">
      <c r="A12">
        <v>9</v>
      </c>
      <c r="B12">
        <v>1</v>
      </c>
      <c r="C12">
        <v>4</v>
      </c>
      <c r="D12">
        <v>3</v>
      </c>
      <c r="E12">
        <v>3</v>
      </c>
      <c r="F12">
        <v>3</v>
      </c>
      <c r="G12">
        <v>4</v>
      </c>
      <c r="H12">
        <v>3</v>
      </c>
      <c r="I12">
        <v>3</v>
      </c>
      <c r="J12">
        <v>3</v>
      </c>
    </row>
    <row r="13" spans="1:10" ht="12.75">
      <c r="A13">
        <v>10</v>
      </c>
      <c r="B13">
        <v>2</v>
      </c>
      <c r="C13">
        <v>3</v>
      </c>
      <c r="D13">
        <v>3</v>
      </c>
      <c r="E13">
        <v>1</v>
      </c>
      <c r="F13">
        <v>4</v>
      </c>
      <c r="G13">
        <v>3</v>
      </c>
      <c r="H13">
        <v>3</v>
      </c>
      <c r="I13">
        <v>0</v>
      </c>
      <c r="J13">
        <v>4</v>
      </c>
    </row>
    <row r="14" spans="1:10" ht="12.75">
      <c r="A14">
        <v>11</v>
      </c>
      <c r="B14">
        <v>0</v>
      </c>
      <c r="C14">
        <v>4</v>
      </c>
      <c r="D14">
        <v>3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</row>
    <row r="15" spans="1:10" ht="12.75">
      <c r="A15">
        <v>12</v>
      </c>
      <c r="B15">
        <v>0</v>
      </c>
      <c r="C15">
        <v>4</v>
      </c>
      <c r="D15">
        <v>3</v>
      </c>
      <c r="E15">
        <v>2</v>
      </c>
      <c r="F15">
        <v>4</v>
      </c>
      <c r="G15">
        <v>4</v>
      </c>
      <c r="H15">
        <v>2</v>
      </c>
      <c r="I15">
        <v>2</v>
      </c>
      <c r="J15">
        <v>4</v>
      </c>
    </row>
    <row r="16" spans="1:10" ht="12.75">
      <c r="A16">
        <v>13</v>
      </c>
      <c r="B16">
        <v>1</v>
      </c>
      <c r="C16">
        <v>3</v>
      </c>
      <c r="D16">
        <v>4</v>
      </c>
      <c r="E16">
        <v>3</v>
      </c>
      <c r="F16">
        <v>4</v>
      </c>
      <c r="G16">
        <v>3</v>
      </c>
      <c r="H16">
        <v>3</v>
      </c>
      <c r="I16">
        <v>3</v>
      </c>
      <c r="J16">
        <v>4</v>
      </c>
    </row>
    <row r="17" spans="1:10" ht="12.75">
      <c r="A17">
        <v>14</v>
      </c>
      <c r="B17">
        <v>3</v>
      </c>
      <c r="C17">
        <v>4</v>
      </c>
      <c r="D17">
        <v>4</v>
      </c>
      <c r="E17">
        <v>3</v>
      </c>
      <c r="F17">
        <v>4</v>
      </c>
      <c r="G17">
        <v>4</v>
      </c>
      <c r="H17">
        <v>4</v>
      </c>
      <c r="I17">
        <v>3</v>
      </c>
      <c r="J17">
        <v>4</v>
      </c>
    </row>
    <row r="18" spans="1:10" ht="12.75">
      <c r="A18">
        <v>15</v>
      </c>
      <c r="B18">
        <v>0</v>
      </c>
      <c r="C18">
        <v>4</v>
      </c>
      <c r="D18">
        <v>2</v>
      </c>
      <c r="E18">
        <v>2</v>
      </c>
      <c r="F18">
        <v>3</v>
      </c>
      <c r="G18">
        <v>4</v>
      </c>
      <c r="H18">
        <v>2</v>
      </c>
      <c r="I18">
        <v>3</v>
      </c>
      <c r="J18">
        <v>4</v>
      </c>
    </row>
    <row r="19" spans="1:10" ht="12.75">
      <c r="A19">
        <v>16</v>
      </c>
      <c r="B19">
        <v>1</v>
      </c>
      <c r="C19">
        <v>3</v>
      </c>
      <c r="D19">
        <v>4</v>
      </c>
      <c r="E19">
        <v>3</v>
      </c>
      <c r="F19">
        <v>3</v>
      </c>
      <c r="G19">
        <v>4</v>
      </c>
      <c r="H19">
        <v>4</v>
      </c>
      <c r="I19">
        <v>4</v>
      </c>
      <c r="J19">
        <v>4</v>
      </c>
    </row>
    <row r="21" spans="1:10" ht="12.75">
      <c r="A21" t="s">
        <v>81</v>
      </c>
      <c r="B21">
        <f aca="true" t="shared" si="0" ref="B21:J21">COUNTIF(B4:B19,L4)</f>
        <v>3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1</v>
      </c>
      <c r="J21">
        <f t="shared" si="0"/>
        <v>0</v>
      </c>
    </row>
    <row r="22" spans="1:10" ht="12.75">
      <c r="A22" t="s">
        <v>82</v>
      </c>
      <c r="B22">
        <f aca="true" t="shared" si="1" ref="B22:J22">COUNTIF(B4:B19,L5)</f>
        <v>7</v>
      </c>
      <c r="C22">
        <f t="shared" si="1"/>
        <v>1</v>
      </c>
      <c r="D22">
        <f t="shared" si="1"/>
        <v>0</v>
      </c>
      <c r="E22">
        <f t="shared" si="1"/>
        <v>2</v>
      </c>
      <c r="F22">
        <f t="shared" si="1"/>
        <v>0</v>
      </c>
      <c r="G22">
        <f t="shared" si="1"/>
        <v>0</v>
      </c>
      <c r="H22">
        <f t="shared" si="1"/>
        <v>3</v>
      </c>
      <c r="I22">
        <f t="shared" si="1"/>
        <v>1</v>
      </c>
      <c r="J22">
        <f t="shared" si="1"/>
        <v>0</v>
      </c>
    </row>
    <row r="23" spans="1:10" ht="12.75">
      <c r="A23" t="s">
        <v>83</v>
      </c>
      <c r="B23">
        <f aca="true" t="shared" si="2" ref="B23:J23">COUNTIF(B4:B19,L6)</f>
        <v>1</v>
      </c>
      <c r="C23">
        <f t="shared" si="2"/>
        <v>0</v>
      </c>
      <c r="D23">
        <f t="shared" si="2"/>
        <v>3</v>
      </c>
      <c r="E23">
        <f t="shared" si="2"/>
        <v>3</v>
      </c>
      <c r="F23">
        <f t="shared" si="2"/>
        <v>0</v>
      </c>
      <c r="G23">
        <f t="shared" si="2"/>
        <v>1</v>
      </c>
      <c r="H23">
        <f t="shared" si="2"/>
        <v>3</v>
      </c>
      <c r="I23">
        <f t="shared" si="2"/>
        <v>4</v>
      </c>
      <c r="J23">
        <f t="shared" si="2"/>
        <v>0</v>
      </c>
    </row>
    <row r="24" spans="1:10" ht="12.75">
      <c r="A24" t="s">
        <v>84</v>
      </c>
      <c r="B24">
        <f aca="true" t="shared" si="3" ref="B24:J24">COUNTIF(B4:B19,L7)</f>
        <v>5</v>
      </c>
      <c r="C24">
        <f t="shared" si="3"/>
        <v>5</v>
      </c>
      <c r="D24">
        <f t="shared" si="3"/>
        <v>7</v>
      </c>
      <c r="E24">
        <f t="shared" si="3"/>
        <v>8</v>
      </c>
      <c r="F24">
        <f t="shared" si="3"/>
        <v>3</v>
      </c>
      <c r="G24">
        <f t="shared" si="3"/>
        <v>3</v>
      </c>
      <c r="H24">
        <f t="shared" si="3"/>
        <v>6</v>
      </c>
      <c r="I24">
        <f t="shared" si="3"/>
        <v>7</v>
      </c>
      <c r="J24">
        <f t="shared" si="3"/>
        <v>1</v>
      </c>
    </row>
    <row r="25" spans="1:10" ht="12.75">
      <c r="A25" t="s">
        <v>85</v>
      </c>
      <c r="B25">
        <f aca="true" t="shared" si="4" ref="B25:J25">COUNTIF(B4:B19,L8)</f>
        <v>0</v>
      </c>
      <c r="C25">
        <f t="shared" si="4"/>
        <v>10</v>
      </c>
      <c r="D25">
        <f t="shared" si="4"/>
        <v>6</v>
      </c>
      <c r="E25">
        <f t="shared" si="4"/>
        <v>3</v>
      </c>
      <c r="F25">
        <f t="shared" si="4"/>
        <v>13</v>
      </c>
      <c r="G25">
        <f t="shared" si="4"/>
        <v>12</v>
      </c>
      <c r="H25">
        <f t="shared" si="4"/>
        <v>4</v>
      </c>
      <c r="I25">
        <f t="shared" si="4"/>
        <v>3</v>
      </c>
      <c r="J25">
        <f t="shared" si="4"/>
        <v>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Murphy-Hill</dc:creator>
  <cp:keywords/>
  <dc:description/>
  <cp:lastModifiedBy>Emerson Murphy-Hill</cp:lastModifiedBy>
  <dcterms:created xsi:type="dcterms:W3CDTF">2006-03-08T18:27:17Z</dcterms:created>
  <dcterms:modified xsi:type="dcterms:W3CDTF">2009-01-30T19:01:26Z</dcterms:modified>
  <cp:category/>
  <cp:version/>
  <cp:contentType/>
  <cp:contentStatus/>
</cp:coreProperties>
</file>